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412D8390"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am-data\Common\NAPG\06. Planning\01. Risk Management\10. RSS\FY2024\"/>
    </mc:Choice>
  </mc:AlternateContent>
  <bookViews>
    <workbookView xWindow="-120" yWindow="-120" windowWidth="25440" windowHeight="15390" tabRatio="862"/>
  </bookViews>
  <sheets>
    <sheet name="Cover" sheetId="1" r:id="rId1"/>
    <sheet name="Audit Questions" sheetId="4" r:id="rId2"/>
    <sheet name="Data Page" sheetId="5" r:id="rId3"/>
  </sheets>
  <definedNames>
    <definedName name="_xlnm.Print_Area" localSheetId="0">Cover!$A$1:$V$66</definedName>
    <definedName name="_xlnm.Print_Titles" localSheetId="1">'Audit Questions'!$11:$11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5" l="1"/>
  <c r="G39" i="5"/>
  <c r="G38" i="5"/>
  <c r="G37" i="5"/>
  <c r="G36" i="5"/>
  <c r="G35" i="5"/>
  <c r="G34" i="5"/>
  <c r="G33" i="5"/>
  <c r="I10" i="5"/>
  <c r="I9" i="5"/>
  <c r="I8" i="5"/>
  <c r="I7" i="5"/>
  <c r="I6" i="5"/>
  <c r="T13" i="1" l="1"/>
  <c r="J10" i="5"/>
  <c r="J9" i="5"/>
  <c r="J8" i="5"/>
  <c r="J6" i="5"/>
  <c r="J7" i="5"/>
  <c r="E23" i="5"/>
  <c r="E9" i="5"/>
  <c r="H40" i="5"/>
  <c r="F40" i="5"/>
  <c r="E40" i="5"/>
  <c r="H39" i="5"/>
  <c r="F39" i="5"/>
  <c r="E39" i="5"/>
  <c r="H38" i="5"/>
  <c r="F38" i="5"/>
  <c r="E38" i="5"/>
  <c r="H37" i="5"/>
  <c r="F37" i="5"/>
  <c r="E37" i="5"/>
  <c r="H36" i="5"/>
  <c r="F36" i="5"/>
  <c r="E36" i="5"/>
  <c r="H35" i="5"/>
  <c r="F35" i="5"/>
  <c r="E35" i="5"/>
  <c r="H34" i="5"/>
  <c r="F34" i="5"/>
  <c r="E34" i="5"/>
  <c r="H33" i="5"/>
  <c r="U13" i="1" s="1"/>
  <c r="F33" i="5"/>
  <c r="E33" i="5"/>
  <c r="E32" i="5"/>
  <c r="E42" i="5" l="1"/>
  <c r="F42" i="5"/>
  <c r="E43" i="5"/>
  <c r="T12" i="1" s="1"/>
  <c r="T15" i="1" s="1"/>
  <c r="F43" i="5"/>
  <c r="U12" i="1" s="1"/>
  <c r="U15" i="1" s="1"/>
  <c r="F25" i="5" l="1"/>
  <c r="E25" i="5"/>
  <c r="F24" i="5"/>
  <c r="E24" i="5"/>
  <c r="F23" i="5"/>
  <c r="F22" i="5"/>
  <c r="E22" i="5"/>
  <c r="F21" i="5"/>
  <c r="E21" i="5"/>
  <c r="F20" i="5"/>
  <c r="E20" i="5"/>
  <c r="F19" i="5"/>
  <c r="E19" i="5"/>
  <c r="F18" i="5"/>
  <c r="E18" i="5"/>
  <c r="E17" i="5"/>
  <c r="F11" i="5"/>
  <c r="E11" i="5"/>
  <c r="F10" i="5"/>
  <c r="E10" i="5"/>
  <c r="F9" i="5"/>
  <c r="F8" i="5"/>
  <c r="E8" i="5"/>
  <c r="F7" i="5"/>
  <c r="E7" i="5"/>
  <c r="F6" i="5"/>
  <c r="E6" i="5"/>
  <c r="E5" i="5"/>
  <c r="F5" i="5"/>
  <c r="F4" i="5"/>
  <c r="E4" i="5"/>
  <c r="E3" i="5"/>
  <c r="F27" i="5" l="1"/>
  <c r="E28" i="5"/>
  <c r="E12" i="1" s="1"/>
  <c r="F28" i="5"/>
  <c r="L12" i="1" s="1"/>
  <c r="U14" i="1" s="1"/>
  <c r="E27" i="5"/>
  <c r="F13" i="5"/>
  <c r="E13" i="5"/>
  <c r="T14" i="1" l="1"/>
  <c r="G113" i="4"/>
  <c r="G70" i="4"/>
  <c r="G104" i="4" l="1"/>
  <c r="G99" i="4"/>
  <c r="G92" i="4" l="1"/>
  <c r="G56" i="4"/>
  <c r="G24" i="4"/>
  <c r="G30" i="4"/>
  <c r="D1" i="4" l="1"/>
</calcChain>
</file>

<file path=xl/sharedStrings.xml><?xml version="1.0" encoding="utf-8"?>
<sst xmlns="http://schemas.openxmlformats.org/spreadsheetml/2006/main" count="368" uniqueCount="277">
  <si>
    <t>Rev 4</t>
  </si>
  <si>
    <t>New Supplier Evaluation Summary</t>
  </si>
  <si>
    <t>Supplier Information</t>
  </si>
  <si>
    <t>Names:</t>
  </si>
  <si>
    <t>DENSO SQE</t>
  </si>
  <si>
    <t>Location:</t>
  </si>
  <si>
    <t>APPROVED</t>
  </si>
  <si>
    <t>CHECKED</t>
  </si>
  <si>
    <t>WRITTEN</t>
  </si>
  <si>
    <t>Audit Date:</t>
  </si>
  <si>
    <t>Auditor(s):</t>
  </si>
  <si>
    <t>Approved by:</t>
  </si>
  <si>
    <t>OVERALL QUALITY AUDIT SCORE</t>
  </si>
  <si>
    <t>CCD AUDIT RESULT</t>
  </si>
  <si>
    <t>Supplier</t>
  </si>
  <si>
    <t>DENSO</t>
  </si>
  <si>
    <t>Supplier Overall Score</t>
  </si>
  <si>
    <t>DENSO Overall Score</t>
  </si>
  <si>
    <t>OVERALL CCD SCORE:</t>
  </si>
  <si>
    <r>
      <t xml:space="preserve">2.9 - 4: </t>
    </r>
    <r>
      <rPr>
        <b/>
        <sz val="10"/>
        <color theme="1"/>
        <rFont val="Arial"/>
        <family val="2"/>
      </rPr>
      <t>OK TO SOURCE FOR REGULAR &amp; CCD PARTS (SEE CCD AUDIT CRITERIA)</t>
    </r>
  </si>
  <si>
    <t>MIN. CCD QUESTION  SCORE:</t>
  </si>
  <si>
    <r>
      <t xml:space="preserve">2.1 - 2.8: </t>
    </r>
    <r>
      <rPr>
        <b/>
        <sz val="10"/>
        <color theme="1"/>
        <rFont val="Arial"/>
        <family val="2"/>
      </rPr>
      <t xml:space="preserve">SOURCE REGULAR PARTS WITH ACTION ITEMS. </t>
    </r>
    <r>
      <rPr>
        <b/>
        <sz val="10"/>
        <color rgb="FFC00000"/>
        <rFont val="Arial"/>
        <family val="2"/>
      </rPr>
      <t>NO CCD PARTS.</t>
    </r>
  </si>
  <si>
    <t>OVERALL SCORE:</t>
  </si>
  <si>
    <r>
      <t>0 - 1.9:</t>
    </r>
    <r>
      <rPr>
        <b/>
        <sz val="10"/>
        <color theme="1"/>
        <rFont val="Arial"/>
        <family val="2"/>
      </rPr>
      <t xml:space="preserve"> CAN NOT SOURCE</t>
    </r>
  </si>
  <si>
    <t>OK SOURCE FOR CCD PARTS:</t>
  </si>
  <si>
    <r>
      <t xml:space="preserve">SINGLE "0" OR A NG PROCESS AUDIT : </t>
    </r>
    <r>
      <rPr>
        <b/>
        <sz val="10"/>
        <color theme="1"/>
        <rFont val="Arial"/>
        <family val="2"/>
      </rPr>
      <t>CAN NOT SOURCE</t>
    </r>
  </si>
  <si>
    <t>PROCESS SPECIFIC AUDITS</t>
  </si>
  <si>
    <t>EVAL</t>
  </si>
  <si>
    <t>CCD SOURCING REQUIREMENT</t>
  </si>
  <si>
    <t>NO SINGLE CRITICAL QUESTION WITH SCORE
LESS THAN 3.</t>
  </si>
  <si>
    <t>OVERALL SCORE MUST BE 2.9 OR GREATER.</t>
  </si>
  <si>
    <t>Distribution</t>
  </si>
  <si>
    <t>DMAT SQE</t>
  </si>
  <si>
    <t>DMMI SQE</t>
  </si>
  <si>
    <t>DWAM SQE</t>
  </si>
  <si>
    <t>DMTN PU</t>
  </si>
  <si>
    <t>DMMX SQE</t>
  </si>
  <si>
    <t>DMTN 20X SQE</t>
  </si>
  <si>
    <t>DMTN 101 SQE</t>
  </si>
  <si>
    <t>OTHERS</t>
  </si>
  <si>
    <t>Audit Section</t>
  </si>
  <si>
    <t>FOLLOW-UP ACTION ITEMS NEEDED BEFORE CONSIDERATION FOR SOURCING
CHECK ITEMS SCORED 0 OR 1 (Note: only critical items have "0" rank score)</t>
  </si>
  <si>
    <t>DUE DATE IF APPLICABLE</t>
  </si>
  <si>
    <t>FOLLOW-UP ACTION ITEMS
RECOMENDED WITH DENSO BUSINESS</t>
  </si>
  <si>
    <t>COMMENTS</t>
  </si>
  <si>
    <t>NEW SUPPLIER AUDIT:</t>
  </si>
  <si>
    <t>GENERAL JUDGEMENT CRITERIA</t>
  </si>
  <si>
    <t>RATING</t>
  </si>
  <si>
    <r>
      <rPr>
        <b/>
        <sz val="18"/>
        <color theme="1"/>
        <rFont val="Calibri"/>
        <family val="2"/>
        <scheme val="minor"/>
      </rPr>
      <t>SUPPLIER</t>
    </r>
    <r>
      <rPr>
        <sz val="18"/>
        <color theme="1"/>
        <rFont val="Calibri"/>
        <family val="2"/>
        <scheme val="minor"/>
      </rPr>
      <t xml:space="preserve"> is required to complete </t>
    </r>
    <r>
      <rPr>
        <b/>
        <sz val="18"/>
        <color rgb="FFC00000"/>
        <rFont val="Calibri"/>
        <family val="2"/>
        <scheme val="minor"/>
      </rPr>
      <t>RED</t>
    </r>
    <r>
      <rPr>
        <sz val="18"/>
        <color theme="1"/>
        <rFont val="Calibri"/>
        <family val="2"/>
        <scheme val="minor"/>
      </rPr>
      <t xml:space="preserve">
</t>
    </r>
    <r>
      <rPr>
        <b/>
        <sz val="18"/>
        <color theme="1"/>
        <rFont val="Calibri"/>
        <family val="2"/>
        <scheme val="minor"/>
      </rPr>
      <t>DENSO</t>
    </r>
    <r>
      <rPr>
        <sz val="18"/>
        <color theme="1"/>
        <rFont val="Calibri"/>
        <family val="2"/>
        <scheme val="minor"/>
      </rPr>
      <t xml:space="preserve"> will complete </t>
    </r>
    <r>
      <rPr>
        <b/>
        <sz val="18"/>
        <color theme="6" tint="-0.249977111117893"/>
        <rFont val="Calibri"/>
        <family val="2"/>
        <scheme val="minor"/>
      </rPr>
      <t>GREEN</t>
    </r>
    <r>
      <rPr>
        <sz val="18"/>
        <color theme="1"/>
        <rFont val="Calibri"/>
        <family val="2"/>
        <scheme val="minor"/>
      </rPr>
      <t xml:space="preserve">
</t>
    </r>
    <r>
      <rPr>
        <b/>
        <sz val="14"/>
        <color rgb="FF0000FF"/>
        <rFont val="Calibri"/>
        <family val="2"/>
        <scheme val="minor"/>
      </rPr>
      <t>( Note:  Only use score numbers provided in Judgment Criteria )</t>
    </r>
  </si>
  <si>
    <r>
      <t xml:space="preserve">Outstanding --&gt; </t>
    </r>
    <r>
      <rPr>
        <b/>
        <sz val="11"/>
        <color theme="1"/>
        <rFont val="Calibri"/>
        <family val="2"/>
        <scheme val="minor"/>
      </rPr>
      <t>Exceeds Denso Requirements</t>
    </r>
  </si>
  <si>
    <r>
      <t xml:space="preserve">Acceptable --&gt; </t>
    </r>
    <r>
      <rPr>
        <b/>
        <sz val="11"/>
        <color theme="1"/>
        <rFont val="Calibri"/>
        <family val="2"/>
        <scheme val="minor"/>
      </rPr>
      <t>No Action Needed</t>
    </r>
  </si>
  <si>
    <r>
      <t>Minimal System in place --&gt;</t>
    </r>
    <r>
      <rPr>
        <b/>
        <sz val="11"/>
        <color theme="1"/>
        <rFont val="Calibri"/>
        <family val="2"/>
        <scheme val="minor"/>
      </rPr>
      <t xml:space="preserve"> Kaizen recommended for Denso Business</t>
    </r>
  </si>
  <si>
    <r>
      <t xml:space="preserve">Inadequate System Exists --&gt; </t>
    </r>
    <r>
      <rPr>
        <b/>
        <sz val="11"/>
        <color theme="0"/>
        <rFont val="Calibri"/>
        <family val="2"/>
        <scheme val="minor"/>
      </rPr>
      <t>Kaizen needs to be made before sourcing</t>
    </r>
  </si>
  <si>
    <r>
      <t xml:space="preserve">No System Evident for critical item --&gt; </t>
    </r>
    <r>
      <rPr>
        <b/>
        <sz val="11"/>
        <color theme="0"/>
        <rFont val="Calibri"/>
        <family val="2"/>
        <scheme val="minor"/>
      </rPr>
      <t>Supplier fails. Sourcing not recommended</t>
    </r>
  </si>
  <si>
    <t>"C" INDICATES CRITICAL. "O" SCORE IN ANY ONE ITEM DISQUALIFIES SUPPLIER.</t>
  </si>
  <si>
    <t>Supplier Self-Assessment</t>
  </si>
  <si>
    <t>DENSO Assessment</t>
  </si>
  <si>
    <t>LOWER THAN "3" IN ANY ITEM DISQUALIFIES SUPPLIER FOR CCD CONSIDERATION.</t>
  </si>
  <si>
    <t>CHECK ITEM</t>
  </si>
  <si>
    <t>JUDGEMENT CRITERIA</t>
  </si>
  <si>
    <t>SCORE</t>
  </si>
  <si>
    <t>SECTION 1: Material Control - Receiving Inspection - Lot Control</t>
  </si>
  <si>
    <t>C</t>
  </si>
  <si>
    <r>
      <rPr>
        <b/>
        <sz val="10"/>
        <rFont val="Calibri"/>
        <family val="2"/>
        <scheme val="minor"/>
      </rPr>
      <t>Data Record Retention</t>
    </r>
    <r>
      <rPr>
        <sz val="10"/>
        <rFont val="Calibri"/>
        <family val="2"/>
        <scheme val="minor"/>
      </rPr>
      <t xml:space="preserve">
Inspection result sheets and / or spec. sheets for raw and sub raw material are kept.</t>
    </r>
  </si>
  <si>
    <t>(4) Digital copies. Easily accessible.
(3) All records  kept for Incoming raw material. Paper copy . Appears to have no gaps.
(2) They have system and keep records but you can easily find gap.
(0) No system. No records.</t>
  </si>
  <si>
    <r>
      <rPr>
        <b/>
        <sz val="10"/>
        <rFont val="Calibri"/>
        <family val="2"/>
        <scheme val="minor"/>
      </rPr>
      <t>5S - Environmental Exposure</t>
    </r>
    <r>
      <rPr>
        <sz val="10"/>
        <rFont val="Calibri"/>
        <family val="2"/>
        <scheme val="minor"/>
      </rPr>
      <t xml:space="preserve">
5S at Material Storage and Incoming parts storage is good. Rust/Scratch Prevention is considered.</t>
    </r>
  </si>
  <si>
    <t>(4) Clearly protected to inspect and store incoming material. No exposure to the elements
(2) Storage and Inspection area is controlled but there is some chance to expose to elements
(1) Damage and moisture is possible.</t>
  </si>
  <si>
    <r>
      <rPr>
        <b/>
        <sz val="10"/>
        <color theme="1"/>
        <rFont val="Calibri"/>
        <family val="2"/>
        <scheme val="minor"/>
      </rPr>
      <t>Material &amp; Parts Storage and FIFO</t>
    </r>
    <r>
      <rPr>
        <sz val="10"/>
        <color theme="1"/>
        <rFont val="Calibri"/>
        <family val="2"/>
        <scheme val="minor"/>
      </rPr>
      <t xml:space="preserve">
Are materials and parts stored to avoid mixing encourage FIFO?</t>
    </r>
  </si>
  <si>
    <t>(4) Fail safe electronic system controlling location , FIFO, etc.
(3) All materials clearly identified by location, color, component, grade, size, etc. Operator can pick 1 side only.
(2) Some materials clearly identified by location, color, component, grade, etc. Paper system identifies next use.
(1) Materials stored only using part number.  Easy to mix.
(0) No material storage rule.  Materials stored by various methods with no identification.  Easy to mix. No FIFO Control.</t>
  </si>
  <si>
    <r>
      <rPr>
        <b/>
        <sz val="10"/>
        <color theme="1"/>
        <rFont val="Calibri"/>
        <family val="2"/>
        <scheme val="minor"/>
      </rPr>
      <t>Raw Material Certification</t>
    </r>
    <r>
      <rPr>
        <sz val="10"/>
        <color theme="1"/>
        <rFont val="Calibri"/>
        <family val="2"/>
        <scheme val="minor"/>
      </rPr>
      <t xml:space="preserve">
Are material certs checked, stored, kept, etc.?</t>
    </r>
  </si>
  <si>
    <t>(4)Cert sheets checked and stored.  Capability also tracked over time
(3) Cert sheets checked and stored.  Evidence of checks available.
(2) Cert sheets checked and stored.  Minor gaps found in check and storage.
(1) Cert sheets checked and stored but many gaps found in check and storage.
(0) No system for checking/storing cert sheets.</t>
  </si>
  <si>
    <r>
      <rPr>
        <b/>
        <sz val="10"/>
        <color theme="1"/>
        <rFont val="Calibri"/>
        <family val="2"/>
        <scheme val="minor"/>
      </rPr>
      <t>Shipment Visual Check</t>
    </r>
    <r>
      <rPr>
        <sz val="10"/>
        <color theme="1"/>
        <rFont val="Calibri"/>
        <family val="2"/>
        <scheme val="minor"/>
      </rPr>
      <t xml:space="preserve">
Incoming packaging inspection system</t>
    </r>
  </si>
  <si>
    <t>(4) All incoming packaging inspected. If damaged, material is contained and corrective action system is utilized.
(3) All incoming packaging inspected. If damaged, material is inspected.
(2) All incoming packaging inspected but no rule if damaged.
(1) Incoming packaging only inspected on materials requiring receiving inspection.</t>
  </si>
  <si>
    <r>
      <rPr>
        <b/>
        <sz val="10"/>
        <color theme="1"/>
        <rFont val="Calibri"/>
        <family val="2"/>
        <scheme val="minor"/>
      </rPr>
      <t>Receiving inspection system</t>
    </r>
    <r>
      <rPr>
        <sz val="10"/>
        <color theme="1"/>
        <rFont val="Calibri"/>
        <family val="2"/>
        <scheme val="minor"/>
      </rPr>
      <t xml:space="preserve"> 
Does the supplier have a system to confirm dimensions and appearance of incoming parts?</t>
    </r>
  </si>
  <si>
    <t>(4) All critical items confirmed and charted each lot. Strength, structure, dimension, material characteristic.
(3) Visual check with boundary sample, dimensional check of key items. Data stored and monitored.
(2) Visual confirmation of parts attributes.
(1) Only periodic checking.
(0) No receiving inspection system</t>
  </si>
  <si>
    <r>
      <rPr>
        <b/>
        <sz val="10"/>
        <color theme="1"/>
        <rFont val="Calibri"/>
        <family val="2"/>
        <scheme val="minor"/>
      </rPr>
      <t xml:space="preserve">Incoming Inspection Material Identification
</t>
    </r>
    <r>
      <rPr>
        <sz val="10"/>
        <color theme="1"/>
        <rFont val="Calibri"/>
        <family val="2"/>
        <scheme val="minor"/>
      </rPr>
      <t xml:space="preserve">
Does the supplier have a stratification method used to identify Awaiting-inspection, ok, and NG parts?</t>
    </r>
  </si>
  <si>
    <t>(4) Status confirmed by electronic system with fail safe.
(3) Parts identification clear for each category - Suspect parts moved immediately to hold area. 
(2) All parts storage same area, tagging identification only for status.
(1) All parts storage same area, little or no tagging for identification.
(0) No system</t>
  </si>
  <si>
    <r>
      <rPr>
        <b/>
        <sz val="10"/>
        <color theme="1"/>
        <rFont val="Calibri"/>
        <family val="2"/>
        <scheme val="minor"/>
      </rPr>
      <t>Lot Traceability</t>
    </r>
    <r>
      <rPr>
        <sz val="10"/>
        <color theme="1"/>
        <rFont val="Calibri"/>
        <family val="2"/>
        <scheme val="minor"/>
      </rPr>
      <t xml:space="preserve">
Does the supplier have good Lot Traceability.                                                                                                   </t>
    </r>
  </si>
  <si>
    <t xml:space="preserve">(4) The supplier has electronic systems for tracing finished goods. The systems gathers lot data at process usage.
(3) The supplier has a clear, capable paper systems for tracing finished goods back to all process and material.
(2) NA
(1) The supplier has a systems in place but there are gaps. The supplier can not reliably demonstrate traceability.
(0) The supplier has no system or capability to trace finished goods lots back to manufacturing dates and/or raw materials. </t>
  </si>
  <si>
    <r>
      <rPr>
        <b/>
        <sz val="10"/>
        <color theme="1"/>
        <rFont val="Calibri"/>
        <family val="2"/>
        <scheme val="minor"/>
      </rPr>
      <t>Mixed Lots</t>
    </r>
    <r>
      <rPr>
        <sz val="10"/>
        <color theme="1"/>
        <rFont val="Calibri"/>
        <family val="2"/>
        <scheme val="minor"/>
      </rPr>
      <t xml:space="preserve">
If Lot Division occurs during Production, is it controlled?</t>
    </r>
  </si>
  <si>
    <t>(4) Additionally the systems goes so far as to identify the lot number part by part.
(2) The supplier has a policy and procedure to handle lot division/mixing to ensure that traceability is maintained for all lots. Gaps possible but not found.
(1) No additional care is given to maintain traceability in the case of lot division or mixed lots or they have a system with many gaps found.</t>
  </si>
  <si>
    <r>
      <rPr>
        <b/>
        <sz val="10"/>
        <color theme="1"/>
        <rFont val="Calibri"/>
        <family val="2"/>
        <scheme val="minor"/>
      </rPr>
      <t>Control of Substances of Concern</t>
    </r>
    <r>
      <rPr>
        <sz val="10"/>
        <color theme="1"/>
        <rFont val="Calibri"/>
        <family val="2"/>
        <scheme val="minor"/>
      </rPr>
      <t xml:space="preserve"> (SOC)</t>
    </r>
  </si>
  <si>
    <t>(3) Supplier is  experienced with IMDS submission and has no concern.
(1) Supplier does not seem to be familiar with IMDS submission. They would need help to do.
(0) Supplier will not do IMDS submission.</t>
  </si>
  <si>
    <r>
      <rPr>
        <b/>
        <sz val="10"/>
        <color theme="1"/>
        <rFont val="Calibri"/>
        <family val="2"/>
        <scheme val="minor"/>
      </rPr>
      <t>Inventory Management</t>
    </r>
    <r>
      <rPr>
        <sz val="10"/>
        <color theme="1"/>
        <rFont val="Calibri"/>
        <family val="2"/>
        <scheme val="minor"/>
      </rPr>
      <t xml:space="preserve">
Is there a standard amount of WIP and finished good inventory?</t>
    </r>
  </si>
  <si>
    <t>(4) Company has a system in place to control inventory and completes routine inventory audits of warehouse and WIP areas.
(3) Company has a system in place to control inventory and appears to maintain an adequate level of inventory.
(2) Company has a non automated system in place, yet appears to meet customer requirements due to capacity or excessively over stocks product.
(1 ) Company has no system for inventory control, yet appears to be able to maintain an adequate level of WIP and/or finished goods inventory.
(0) Company has no system for inventory control.</t>
  </si>
  <si>
    <t>FINAL SCORE - Material Control / Rec Inspection / Lot Control:</t>
  </si>
  <si>
    <t>SECTION 2: Secondary Supplier Control</t>
  </si>
  <si>
    <r>
      <rPr>
        <b/>
        <sz val="10"/>
        <color theme="1"/>
        <rFont val="Calibri"/>
        <family val="2"/>
        <scheme val="minor"/>
      </rPr>
      <t>Supplier Audits</t>
    </r>
    <r>
      <rPr>
        <sz val="10"/>
        <color theme="1"/>
        <rFont val="Calibri"/>
        <family val="2"/>
        <scheme val="minor"/>
      </rPr>
      <t xml:space="preserve">
The supplier audits their current suppliers and future potential suppliers </t>
    </r>
  </si>
  <si>
    <t>(4) Procedure/Policy for supplier Audits in place.  Evidence that rule is followed and improvements are documented.
(3) Procedure/Policy for supplier Audits in place.  Evidence that rule is followed.
(1) Procedure/Policy for supplier Audits in place but no evidence it is followed.
(0) No procedure/Policy or related activity for supplier Audits.</t>
  </si>
  <si>
    <r>
      <rPr>
        <b/>
        <sz val="10"/>
        <color theme="1"/>
        <rFont val="Calibri"/>
        <family val="2"/>
        <scheme val="minor"/>
      </rPr>
      <t>Supplier Process Control</t>
    </r>
    <r>
      <rPr>
        <sz val="10"/>
        <color theme="1"/>
        <rFont val="Calibri"/>
        <family val="2"/>
        <scheme val="minor"/>
      </rPr>
      <t xml:space="preserve">
They understand and document their suppliers complete process</t>
    </r>
  </si>
  <si>
    <t>(4) They are receiving full PPAP from their suppliers.  They are also auditing to the PPAP.
(3) There is evidence that they are receiving and approving supplier PPAP.
(2) Process Control Plan, Flow and shipping instructions are part of the qualification plan, but no evidence.
(0) No Supplier qualification requirement.</t>
  </si>
  <si>
    <r>
      <rPr>
        <b/>
        <sz val="10"/>
        <color theme="1"/>
        <rFont val="Calibri"/>
        <family val="2"/>
        <scheme val="minor"/>
      </rPr>
      <t xml:space="preserve">Supplier Monitoring
</t>
    </r>
    <r>
      <rPr>
        <sz val="10"/>
        <color theme="1"/>
        <rFont val="Calibri"/>
        <family val="2"/>
        <scheme val="minor"/>
      </rPr>
      <t xml:space="preserve">
They have procedures to monitor the quality of the parts they are receiving as well the quality trends of their suppliers.</t>
    </r>
  </si>
  <si>
    <t>(4) Additionally there is evidence of improvement plans based off of score card.
(3)   Incoming Inspection Standards are being made. Supplier monthly score card is operational.
(2) Incoming Inspection Standards are being made.
(0) There is no evidence of Incoming Inspection of secondary suppliers.</t>
  </si>
  <si>
    <r>
      <rPr>
        <b/>
        <sz val="10"/>
        <color theme="1"/>
        <rFont val="Calibri"/>
        <family val="2"/>
        <scheme val="minor"/>
      </rPr>
      <t>Notification of supplier defects</t>
    </r>
    <r>
      <rPr>
        <sz val="10"/>
        <color theme="1"/>
        <rFont val="Calibri"/>
        <family val="2"/>
        <scheme val="minor"/>
      </rPr>
      <t xml:space="preserve">
They submit QFN or Abnormality Counter Action Report to  their suppliers and follow-up response or countermeasures.</t>
    </r>
  </si>
  <si>
    <t>(4) Additionally QFNs  or Abnormality Counter Action  Report  are tracked for effectiveness and cycle time.
(3) Policy/procedure exists for QFNs  or Abnormality Counter Action  Report .  There is evidence of issuance and closure.
(2) Policy/procedure exists for QFNs  or Abnormality Counter Action  Report  but no evidence.
(1) No Policy/procedure.</t>
  </si>
  <si>
    <t>FINAL SCORE - Secondary Supplier Control</t>
  </si>
  <si>
    <t>SECTION 3: Process Control</t>
  </si>
  <si>
    <r>
      <rPr>
        <b/>
        <sz val="10"/>
        <rFont val="Calibri"/>
        <family val="2"/>
        <scheme val="minor"/>
      </rPr>
      <t>Work Instruction (WI) and Control Plan alignment</t>
    </r>
    <r>
      <rPr>
        <sz val="10"/>
        <rFont val="Calibri"/>
        <family val="2"/>
        <scheme val="minor"/>
      </rPr>
      <t xml:space="preserve">
Do the contents of the Operation Manuals &amp; Control Plans agree? Verify by checking 1 or 2 processes / lines.</t>
    </r>
  </si>
  <si>
    <t>(4) The Work Instructions match the CP and there is additional detail in the WI that clarifies each check.
(3) The WI clearly show each of the items that are marked on the CP for this process.
(2) There are some minor gaps between the CP and the WI
(1) The Work Instructions are missing most of the items listed on the Control Plan. The supplier does not use the CP to help develop WI.</t>
  </si>
  <si>
    <r>
      <t xml:space="preserve">
</t>
    </r>
    <r>
      <rPr>
        <b/>
        <sz val="10"/>
        <rFont val="Calibri"/>
        <family val="2"/>
        <scheme val="minor"/>
      </rPr>
      <t>Work Instruction (WI) Accessibility</t>
    </r>
    <r>
      <rPr>
        <sz val="10"/>
        <rFont val="Calibri"/>
        <family val="2"/>
        <scheme val="minor"/>
      </rPr>
      <t xml:space="preserve">
Are Work Instructions visible and accessible to the operators?</t>
    </r>
  </si>
  <si>
    <t>(4) Work Instructions are posted visibly at the work station for the specific program that is being run.
(3) Work Instructions are easily accessible to the operator if they need to see them.
(2) The operator has to leave the work station to access the WI.
(1) The operators have no knowledge of where to access the WI and never use them.</t>
  </si>
  <si>
    <r>
      <rPr>
        <b/>
        <sz val="10"/>
        <rFont val="Calibri"/>
        <family val="2"/>
        <scheme val="minor"/>
      </rPr>
      <t>Work Instructions (WI)</t>
    </r>
    <r>
      <rPr>
        <sz val="10"/>
        <rFont val="Calibri"/>
        <family val="2"/>
        <scheme val="minor"/>
      </rPr>
      <t xml:space="preserve">
Are they following the Work Instructions?</t>
    </r>
  </si>
  <si>
    <t>(4) Standardization of work across multiple work stations and the operators follow this exactly.
(3) In observation of the operator, it is clear that they are following each step of the WI
(2) The operator is making small deviations from the work instruction steps.
(1) The operator is not following the WI at all.
(0) The operators do not use work instructions, they only follow their experience.</t>
  </si>
  <si>
    <r>
      <rPr>
        <b/>
        <sz val="10"/>
        <rFont val="Calibri"/>
        <family val="2"/>
        <scheme val="minor"/>
      </rPr>
      <t>Daily Machine Checks</t>
    </r>
    <r>
      <rPr>
        <sz val="10"/>
        <rFont val="Calibri"/>
        <family val="2"/>
        <scheme val="minor"/>
      </rPr>
      <t xml:space="preserve">
Is Daily/Periodic Machine Inspection performed  and documented according to the Machine Check Sheet?</t>
    </r>
  </si>
  <si>
    <t>(4 ) Results are stored in database with Management visibility.
(3) Check Sheets are in place with appropriate initials.
(2) Policy and Check Sheet in place and usually followed.  Minor non-conformities.
(1) Policy in place but rarely followed.  Major non-conformities (many gaps).
(0) No policy in place. No daily machine checks.</t>
  </si>
  <si>
    <r>
      <rPr>
        <b/>
        <sz val="10"/>
        <color theme="1"/>
        <rFont val="Calibri"/>
        <family val="2"/>
        <scheme val="minor"/>
      </rPr>
      <t>Machine 5S</t>
    </r>
    <r>
      <rPr>
        <sz val="10"/>
        <color theme="1"/>
        <rFont val="Calibri"/>
        <family val="2"/>
        <scheme val="minor"/>
      </rPr>
      <t xml:space="preserve">
The inside of machines are cleaned and checked for remaining work pieces  on a regular and defined basis.</t>
    </r>
  </si>
  <si>
    <t>(4) Machine is checked at start-up, changeover and end of run. Listed in OMS. Recorded with no gaps found.
(3) Machine is checked at start-up, changeover and end of run. Listed in OMS. Recorded with a few gaps found.
(2) Machine is checked at start-up,  changeovers and end of run. Listed in OMS. 
(1)  Machine is checked at start-up, changeover and end of run but not listed in OMS and no evidence.
(0)  No regular cleaning performed.</t>
  </si>
  <si>
    <r>
      <rPr>
        <b/>
        <sz val="10"/>
        <color theme="1"/>
        <rFont val="Calibri"/>
        <family val="2"/>
        <scheme val="minor"/>
      </rPr>
      <t>Machine &amp; Workstation 5S</t>
    </r>
    <r>
      <rPr>
        <sz val="10"/>
        <color theme="1"/>
        <rFont val="Calibri"/>
        <family val="2"/>
        <scheme val="minor"/>
      </rPr>
      <t xml:space="preserve">
They have a schedule to check and replace FM collection devices such as Filters, Sticky matts ,etc.</t>
    </r>
  </si>
  <si>
    <t>(4) In addition to having and following a plan the supplier also judges the amount of FM collected, compares against a norm and takes CM if abnormal condition is noticed.
(3) There was a plan / schedule to check and replace such things as Filters and Sticky matts. It was being followed.
(2) No formal plan but it appeared that 5S of filters, sticky matts, etc. was on going.
(1) No formal plan, schedule etc. to notify of filter check or replacement. Dirty filters and sticky matts could be seen.</t>
  </si>
  <si>
    <r>
      <rPr>
        <b/>
        <sz val="10"/>
        <rFont val="Calibri"/>
        <family val="2"/>
        <scheme val="minor"/>
      </rPr>
      <t>Machine Log</t>
    </r>
    <r>
      <rPr>
        <sz val="10"/>
        <rFont val="Calibri"/>
        <family val="2"/>
        <scheme val="minor"/>
      </rPr>
      <t xml:space="preserve">
Is machine history logged &amp; records kept?</t>
    </r>
  </si>
  <si>
    <t>(4) Machine history is stored in database with Management visibility.
(3) Machine history sheets are in place with appropriate initials.
(2) Policy in place and usually followed.  Minor non-conformities.
(1) Machine Log in place but rarely followed.  Major non-conformities (many gaps and/or missing initials).
(0) No Machine Log in place.</t>
  </si>
  <si>
    <r>
      <rPr>
        <b/>
        <sz val="10"/>
        <rFont val="Calibri"/>
        <family val="2"/>
        <scheme val="minor"/>
      </rPr>
      <t>Pokayoke confirmation</t>
    </r>
    <r>
      <rPr>
        <sz val="10"/>
        <rFont val="Calibri"/>
        <family val="2"/>
        <scheme val="minor"/>
      </rPr>
      <t xml:space="preserve">
Is there a functional check for pokayokes at the start of the shift?</t>
    </r>
  </si>
  <si>
    <t>(4) Results are stored in database with Management visibility.
(3) Check Sheets are in place with appropriate initials. Evidence it is being followed all the time.
(2) Policy in place and usually followed.  Minor non-conformities.
(1) Policy in place but rarely followed.  Major non-conformities (many gaps).
(0)They never confirm Pokayokes.</t>
  </si>
  <si>
    <r>
      <rPr>
        <b/>
        <sz val="10"/>
        <rFont val="Calibri"/>
        <family val="2"/>
        <scheme val="minor"/>
      </rPr>
      <t>Vision system confirmation</t>
    </r>
    <r>
      <rPr>
        <sz val="10"/>
        <rFont val="Calibri"/>
        <family val="2"/>
        <scheme val="minor"/>
      </rPr>
      <t xml:space="preserve">
Are there periodic accuracy checks for automatic inspection equipment (such as vision systems)? Are they confirming with NG Masters?</t>
    </r>
  </si>
  <si>
    <t>(4) Results are stored in database with Management visibility.
(3)Check Sheets are in place with appropriate initials. Evidence it is being followed all the time.
(2) Policy in place and usually followed.  Minor non-conformities.
(1) Policy in place but rarely followed.  Major non-conformities (many gaps).
(0) They are not doing these checks or using NG masters.</t>
  </si>
  <si>
    <r>
      <rPr>
        <b/>
        <sz val="10"/>
        <rFont val="Calibri"/>
        <family val="2"/>
        <scheme val="minor"/>
      </rPr>
      <t>Machine Process Control Limits</t>
    </r>
    <r>
      <rPr>
        <sz val="10"/>
        <rFont val="Calibri"/>
        <family val="2"/>
        <scheme val="minor"/>
      </rPr>
      <t xml:space="preserve">
Is the supplier managing and controlling machine process control limits.</t>
    </r>
  </si>
  <si>
    <t>(4)  Same as (2) but Log book shows only "approved" personnel make changes.
(2) Responsibilities well defined and there are defined process windows but no evidence it is being followed.
(1)  Process parameters are defined but responsibility not clear.  Process "window" not clearly defined.
(0) Process parameters, responsibilities, and settings are not documented.</t>
  </si>
  <si>
    <r>
      <rPr>
        <b/>
        <sz val="10"/>
        <rFont val="Calibri"/>
        <family val="2"/>
        <scheme val="minor"/>
      </rPr>
      <t>Automatic monitoring of process control limits</t>
    </r>
    <r>
      <rPr>
        <sz val="10"/>
        <rFont val="Calibri"/>
        <family val="2"/>
        <scheme val="minor"/>
      </rPr>
      <t xml:space="preserve">
The machines can monitor the process and stop and alarm when needed.</t>
    </r>
  </si>
  <si>
    <t>(4) Shut down alarms in place, seem effective.
(3) Shut down alarms in place but are not quite 100% fool-proof. 
(2) Shut down alarms in place but can be easily overridden
(1) Supplier has no alarm capability for automated inspection.</t>
  </si>
  <si>
    <r>
      <rPr>
        <b/>
        <sz val="10"/>
        <rFont val="Calibri"/>
        <family val="2"/>
        <scheme val="minor"/>
      </rPr>
      <t>Process Capability Tracking</t>
    </r>
    <r>
      <rPr>
        <sz val="10"/>
        <rFont val="Calibri"/>
        <family val="2"/>
        <scheme val="minor"/>
      </rPr>
      <t xml:space="preserve">
Is process capability tracked for critical items?</t>
    </r>
  </si>
  <si>
    <t>(4) Inspection results charted, stored in a database, and monitored. There are instructions to alert COC for abnormals.
(3) Important items are defined for each step and recorded.  Checks performed regularly and initialed as required.  
(2) Policy is in place but not followed 100%. You can expect the level of completeness to be more than Level (1)
(1) Policy is in place or seems to be a general attempt to track process capability  but there are multiple nonconformances.
(0) They are making no attempt to track capability.</t>
  </si>
  <si>
    <r>
      <rPr>
        <b/>
        <sz val="10"/>
        <rFont val="Calibri"/>
        <family val="2"/>
        <scheme val="minor"/>
      </rPr>
      <t>1st &amp; Last Piece verification</t>
    </r>
    <r>
      <rPr>
        <sz val="10"/>
        <rFont val="Calibri"/>
        <family val="2"/>
        <scheme val="minor"/>
      </rPr>
      <t xml:space="preserve">
Are first &amp; last pieces verified?  Who is responsible for the verification, Prod or QA?</t>
    </r>
  </si>
  <si>
    <t>(4) 1st &amp; last piece  retained, compared to master sample.  Log showing trend data of critical characteristics.  
(3)  1st &amp; last pcs approved by QC and retained. Evidence they are following. Confirmation done in a timely manner to contain NG parts. 
(2)  Mass Production parts can run for some time before 1st pcs deemed OK.  Questionable containment for parts prior to 1st pcs approval.
(0) No attempt to implement 1st &amp; last pcs. checks.</t>
  </si>
  <si>
    <r>
      <rPr>
        <b/>
        <sz val="10"/>
        <rFont val="Calibri"/>
        <family val="2"/>
        <scheme val="minor"/>
      </rPr>
      <t>Quality Check Sheet Control</t>
    </r>
    <r>
      <rPr>
        <sz val="10"/>
        <rFont val="Calibri"/>
        <family val="2"/>
        <scheme val="minor"/>
      </rPr>
      <t xml:space="preserve">
Are quality check sheets reviewed/approved by the chain-of-command?</t>
    </r>
  </si>
  <si>
    <t>(4) Quality sheets are also logged into database and Management reviews.  Clear targets and a escalation policy.  Evidence data is being used to improve process.
(3) Quality Sheets are kept, they have clear targets, they can demonstrate management oversight.
(2) Quality Sheets are kept but lack specific targets.
(1) Quality Sheet are kept but unclear who reviews, what actions are taken if abnormal, no specific targets, etc.
(0) Supplier does not keep quality records</t>
  </si>
  <si>
    <r>
      <rPr>
        <b/>
        <sz val="10"/>
        <rFont val="Calibri"/>
        <family val="2"/>
        <scheme val="minor"/>
      </rPr>
      <t xml:space="preserve">Segregation of inspected parts
</t>
    </r>
    <r>
      <rPr>
        <sz val="10"/>
        <rFont val="Calibri"/>
        <family val="2"/>
        <scheme val="minor"/>
      </rPr>
      <t xml:space="preserve">
Are there different boxes for NG, dropped parts, changeover parts &amp; rework parts? This question is related to parts after inspection. Parts that are being held for disposition or to scrap.</t>
    </r>
  </si>
  <si>
    <t>(4) There are designated areas and boxes (yellow or red) to identify non-conforming parts, quantities, and a disposition plan.  There is use of items such as locked reject bins or totes cleared only by leaders only.
(3) There are designated boxes or areas specifically for non-conforming parts (yellow or red) and it is clear as to the reason for rejection, and disposition is clear.
(0) There are not any designated boxes for suspect quality or NG parts.  Disposition method is unclear, and there is no consistent record.</t>
  </si>
  <si>
    <r>
      <rPr>
        <b/>
        <sz val="10"/>
        <rFont val="Calibri"/>
        <family val="2"/>
        <scheme val="minor"/>
      </rPr>
      <t>Prevention of parts mixing at changeover and Final Inspection</t>
    </r>
    <r>
      <rPr>
        <sz val="10"/>
        <rFont val="Calibri"/>
        <family val="2"/>
        <scheme val="minor"/>
      </rPr>
      <t xml:space="preserve">
Is there mixing prevention for changeover parts, test parts &amp; current product? Note that the method for preventing parts mixing may be different between changeover &amp; test parts and at final inspection.</t>
    </r>
  </si>
  <si>
    <t>(4) There is a policy, it is being followed, and status of parts are clearly identified. System appears fool-proof.
(2) There is a policy for part changeover, but no evidence that policy is followed consistently.  
(1) No established policy to prevent part mixing in process, but method has been established to try to prevent.  It is unclear how this process is controlled.
(0) No established method to prevent mixing and it appears to be a high potential with current.</t>
  </si>
  <si>
    <r>
      <rPr>
        <b/>
        <sz val="10"/>
        <rFont val="Calibri"/>
        <family val="2"/>
        <scheme val="minor"/>
      </rPr>
      <t>Use of Kanban cards or  labels</t>
    </r>
    <r>
      <rPr>
        <sz val="10"/>
        <rFont val="Calibri"/>
        <family val="2"/>
        <scheme val="minor"/>
      </rPr>
      <t xml:space="preserve">
Are control cards/kanbans used with product to prevent skipped processes?</t>
    </r>
  </si>
  <si>
    <t>(4) Kanbans, or similar, are used to identify part number, quantity, lot number(s) and process status, and is consistent on all totes/boxes.
(2) Kanbans, or similar, are used to identify part number and there is a process status, but is not always utilized for all totes. No lot number identification
(1) Kanbans, or similar, are used to identify part number and quantity, but no lot number or process status.
(0) There is no identification on the parts to show part number or current process.</t>
  </si>
  <si>
    <r>
      <rPr>
        <b/>
        <sz val="10"/>
        <rFont val="Calibri"/>
        <family val="2"/>
        <scheme val="minor"/>
      </rPr>
      <t>Handling of 5M1E changes</t>
    </r>
    <r>
      <rPr>
        <sz val="10"/>
        <rFont val="Calibri"/>
        <family val="2"/>
        <scheme val="minor"/>
      </rPr>
      <t xml:space="preserve">
Is quality verified after any 5ME changes? Are the 5M changes properly recorded &amp; identified?</t>
    </r>
  </si>
  <si>
    <t xml:space="preserve">(4)  A 5ME Change log is updated, posted and visible. The Change log documents a 2nd person sign off and noted quality confirmation results.
(2)  A 5ME change document exists, but 2nd person validation is NOT recorded  and no results documented.
(0) No evidence of documentation or verification for 5ME changes. </t>
  </si>
  <si>
    <r>
      <rPr>
        <b/>
        <sz val="10"/>
        <rFont val="Calibri"/>
        <family val="2"/>
        <scheme val="minor"/>
      </rPr>
      <t xml:space="preserve">Scrap Analysis Cost of Quality
</t>
    </r>
    <r>
      <rPr>
        <sz val="10"/>
        <rFont val="Calibri"/>
        <family val="2"/>
        <scheme val="minor"/>
      </rPr>
      <t xml:space="preserve">
Are in-process defect trends (P-Charts/Values) analyzed?</t>
    </r>
  </si>
  <si>
    <t>(4) Results of P-charts reviewed  daily/weekly and communicated to management and associates.
(3) In process defect trends are charted, recorded and analyzed and reviewed with Leaders.
(2) No evidence of defect trends analyzed and review to upper plant management
(1)  In process defect trends are not available.</t>
  </si>
  <si>
    <r>
      <rPr>
        <b/>
        <sz val="10"/>
        <rFont val="Calibri"/>
        <family val="2"/>
        <scheme val="minor"/>
      </rPr>
      <t>Foreign Material Prevention - Lids on totes</t>
    </r>
    <r>
      <rPr>
        <sz val="10"/>
        <rFont val="Calibri"/>
        <family val="2"/>
        <scheme val="minor"/>
      </rPr>
      <t xml:space="preserve">
Are all totes in the plant containing product are covered?</t>
    </r>
  </si>
  <si>
    <t>(4) All WIP and final goods are covered  with lids where appropriate. There are Work Instruction Sheets that specify packaging style with Lids.
(3) All WIP and final goods are covered  with lids where appropriate.
(2) It is possible to find totes of  WIP or final product that are not covered but very few.
(1) Many of the totes containing WIP or final product don't have lids.</t>
  </si>
  <si>
    <r>
      <rPr>
        <b/>
        <sz val="10"/>
        <rFont val="Calibri"/>
        <family val="2"/>
        <scheme val="minor"/>
      </rPr>
      <t>Reduction of FM brought in by associates.</t>
    </r>
    <r>
      <rPr>
        <sz val="10"/>
        <rFont val="Calibri"/>
        <family val="2"/>
        <scheme val="minor"/>
      </rPr>
      <t xml:space="preserve">
Policies and procedures in place to reduce FM brought in from associates clothing, food, make-up, etc.</t>
    </r>
  </si>
  <si>
    <t>(4) In addition to (3) there is evidence of observation or acknowledgement by management.
(3) There is a policy requiring  the items shown in (2).
(2) Unforms are clean, hands and gloves are clean. No food at the work cell.
(1) No regard for possibility of FM brought in by dirty clothing, food remaining on hands after break, etc.  Dirty uniforms are present. Snack food and drinks are at the work cell.</t>
  </si>
  <si>
    <r>
      <rPr>
        <b/>
        <sz val="10"/>
        <color theme="1"/>
        <rFont val="Calibri"/>
        <family val="2"/>
        <scheme val="minor"/>
      </rPr>
      <t>Tote Cleaning</t>
    </r>
    <r>
      <rPr>
        <sz val="10"/>
        <color theme="1"/>
        <rFont val="Calibri"/>
        <family val="2"/>
        <scheme val="minor"/>
      </rPr>
      <t xml:space="preserve">
Are inside of totes inspected for contamination? Do they keep their totes at an appropriate cleanliness level?</t>
    </r>
  </si>
  <si>
    <t>(4) Yes and all totes get cleaned before re-use.
(3) Yes and totes have periodic cleaning frequency set.
(2) Yes but no cleaning frequency established
(1) No inspection of totes or cleaning</t>
  </si>
  <si>
    <r>
      <rPr>
        <b/>
        <sz val="10"/>
        <color theme="1"/>
        <rFont val="Calibri"/>
        <family val="2"/>
        <scheme val="minor"/>
      </rPr>
      <t>Material Process Changes</t>
    </r>
    <r>
      <rPr>
        <sz val="10"/>
        <color theme="1"/>
        <rFont val="Calibri"/>
        <family val="2"/>
        <scheme val="minor"/>
      </rPr>
      <t xml:space="preserve">
Does supplier understand "Process Change / material change  is NOT allowed without DENSO approval"?</t>
    </r>
  </si>
  <si>
    <t>(4) Has a policy/system policy in place similar to DENSO requirements and can provide evidence system being used.
(3) Has a policy/system policy in place similar to DENSO requirements for process changes.
(2) Has no system in place to inform customers of process and/or material changes, but agree to conform to DENSO.
(1) N/A
(0) They will not agree to conform to DENSO policy regarding changes.</t>
  </si>
  <si>
    <r>
      <rPr>
        <b/>
        <sz val="10"/>
        <color theme="1"/>
        <rFont val="Calibri"/>
        <family val="2"/>
        <scheme val="minor"/>
      </rPr>
      <t>Plan for back-up machines</t>
    </r>
    <r>
      <rPr>
        <sz val="10"/>
        <color theme="1"/>
        <rFont val="Calibri"/>
        <family val="2"/>
        <scheme val="minor"/>
      </rPr>
      <t xml:space="preserve">
Are backup machines available? Does the supplier plan to pre-qualify backup machines.</t>
    </r>
  </si>
  <si>
    <t>(4) Company has duplicate back-up machines and they will pre-qualify during PPAP timing.
(3) Company has duplicate back-up machines but they haven't considered pre-qualifying..
(1) Company plans to run production on same machine and there is no duplicate back-up machine.</t>
  </si>
  <si>
    <t>FINAL SCORE - Process Control:</t>
  </si>
  <si>
    <t>SECTION (4) Inspection Control</t>
  </si>
  <si>
    <r>
      <rPr>
        <b/>
        <sz val="10"/>
        <rFont val="Calibri"/>
        <family val="2"/>
        <scheme val="minor"/>
      </rPr>
      <t>Visual parts criteria</t>
    </r>
    <r>
      <rPr>
        <sz val="10"/>
        <rFont val="Calibri"/>
        <family val="2"/>
        <scheme val="minor"/>
      </rPr>
      <t xml:space="preserve">
There is a criteria for judging visual parts and their visual criteria is easily accessible to the inspectors.</t>
    </r>
  </si>
  <si>
    <t>(4) The Criteria and/or boundary samples are similar to what DMTN uses so they can easily understand our requirements.
(3) The Criteria and/or boundary samples are clearly marked with definite levels defined.
(2) The Criteria and/or boundary samples are somewhat vague and need better definition for the inspector.
(0) There is an obvious lack of criteria and the inspector can only make the judgment by their experience.</t>
  </si>
  <si>
    <r>
      <rPr>
        <b/>
        <sz val="10"/>
        <rFont val="Calibri"/>
        <family val="2"/>
        <scheme val="minor"/>
      </rPr>
      <t>Inspection Environment</t>
    </r>
    <r>
      <rPr>
        <sz val="10"/>
        <rFont val="Calibri"/>
        <family val="2"/>
        <scheme val="minor"/>
      </rPr>
      <t xml:space="preserve">
Appropriate Lighting at Inspection location.</t>
    </r>
  </si>
  <si>
    <t>(4) Lighting levels have been identified based on customer requirements and are checked with some frequency.
(3) Lighting is appropriate for the types of parts being produced. 
(2) Lighting is semi-adequate but could be improved.
(1) The lighting is poor and large adjustments must be made.</t>
  </si>
  <si>
    <r>
      <t xml:space="preserve">
</t>
    </r>
    <r>
      <rPr>
        <b/>
        <sz val="10"/>
        <rFont val="Calibri"/>
        <family val="2"/>
        <scheme val="minor"/>
      </rPr>
      <t>In process Checks</t>
    </r>
    <r>
      <rPr>
        <sz val="10"/>
        <rFont val="Calibri"/>
        <family val="2"/>
        <scheme val="minor"/>
      </rPr>
      <t xml:space="preserve">
In process checks done according to a Inspection Std. with SPC  data collected.</t>
    </r>
  </si>
  <si>
    <t>(4) Yes, all checks are completed per inspection standard with evidence recorded in SPC software.
(3) Yes, all checks are completed per inspection standard with evidence listed on control charts,. No gaps found.
(2) Yes, all checks are completed per inspection standard with evidence listed on control charts. Gaps found in non-critical checks.
(1) Yes, all checks are completed per inspection standard with evidence listed on control charts.  Gaps found in critical checks.
(0) No, inspection standard. Checks not being done.</t>
  </si>
  <si>
    <r>
      <rPr>
        <b/>
        <sz val="10"/>
        <color theme="1"/>
        <rFont val="Calibri"/>
        <family val="2"/>
        <scheme val="minor"/>
      </rPr>
      <t>WIP quantity at Inspection Area</t>
    </r>
    <r>
      <rPr>
        <sz val="10"/>
        <color theme="1"/>
        <rFont val="Calibri"/>
        <family val="2"/>
        <scheme val="minor"/>
      </rPr>
      <t xml:space="preserve">
Is the number of WIP parts at the inspection area appropriate? (should not have too many to inspect) 
* Please watch Inspector to verify actual operation.</t>
    </r>
  </si>
  <si>
    <t>(4) Process limited to one-piece-flow or automated part handling.
(3) It is easy to see which parts have been inspected. The amount seems appropriate.
(2) Number of parts should be reduced slightly to avoid mistake.
(1) No control over how many parts/ high potential to skip.</t>
  </si>
  <si>
    <r>
      <rPr>
        <b/>
        <sz val="10"/>
        <color theme="1"/>
        <rFont val="Calibri"/>
        <family val="2"/>
        <scheme val="minor"/>
      </rPr>
      <t>Visual Inspection work flow</t>
    </r>
    <r>
      <rPr>
        <sz val="10"/>
        <color theme="1"/>
        <rFont val="Calibri"/>
        <family val="2"/>
        <scheme val="minor"/>
      </rPr>
      <t xml:space="preserve">
Are visual inspection steps good (good flow) so that it will prevent skipping of inspection items? </t>
    </r>
  </si>
  <si>
    <t>(4) Standard work is established and all inspectors use the same method.  This is confirmed by mgmt. audits.
(3) Standard work is established.  All inspectors use the same method.
(2) Standard work is established.  Inspectors are not using same method.
(1) Standard work is not established and inspectors are not using same method.</t>
  </si>
  <si>
    <r>
      <rPr>
        <b/>
        <sz val="10"/>
        <color theme="1"/>
        <rFont val="Calibri"/>
        <family val="2"/>
        <scheme val="minor"/>
      </rPr>
      <t>P- Charts for Visual Inspection</t>
    </r>
    <r>
      <rPr>
        <sz val="10"/>
        <color theme="1"/>
        <rFont val="Calibri"/>
        <family val="2"/>
        <scheme val="minor"/>
      </rPr>
      <t xml:space="preserve">
Are all visual inspection results charted and monitored? (Clearly see normal/abnormal level. Able to report abnormalities at time of occurrence.)</t>
    </r>
  </si>
  <si>
    <t>(4) Suppler has p-chart already set/in place and a pareto by defect modes.
(3) Suppler has charting in place for visual inspection results based on customer request.
(2) Suppler does not have charting system in place for visual inspection criteria, but is willing to implement.
(0) Supplier unwilling to implement a p-chart system to monitor visual inspection results.</t>
  </si>
  <si>
    <r>
      <rPr>
        <b/>
        <sz val="10"/>
        <color theme="1"/>
        <rFont val="Calibri"/>
        <family val="2"/>
        <scheme val="minor"/>
      </rPr>
      <t>Use and functionality of control charts</t>
    </r>
    <r>
      <rPr>
        <sz val="10"/>
        <color theme="1"/>
        <rFont val="Calibri"/>
        <family val="2"/>
        <scheme val="minor"/>
      </rPr>
      <t xml:space="preserve">
Are abnormalities on control charts clear?</t>
    </r>
  </si>
  <si>
    <t>(4) Additionaly there is evidence of daily team and management  review.
(3) Control charts used consistently with clear indication of out of spec. performance and detailed reasons shown.
(2) Control charts used but not updated on a daily basis.
(1) Control chart used, but out of spec not clear.
(0) No control charts used.</t>
  </si>
  <si>
    <r>
      <rPr>
        <b/>
        <sz val="10"/>
        <color theme="1"/>
        <rFont val="Calibri"/>
        <family val="2"/>
        <scheme val="minor"/>
      </rPr>
      <t>5S at Inspection Table</t>
    </r>
    <r>
      <rPr>
        <sz val="10"/>
        <color theme="1"/>
        <rFont val="Calibri"/>
        <family val="2"/>
        <scheme val="minor"/>
      </rPr>
      <t xml:space="preserve">
Inspection table cleanliness control</t>
    </r>
  </si>
  <si>
    <t xml:space="preserve">(4) Cleanliness confirmed by management audits. Results are shown on information board.
(3) Regular cleaning required by procedure and recorded.
(2) Cleaning regular but not required by procedure. Or only done per associate discretion.
(1) No cleaning is performed or specified.  </t>
  </si>
  <si>
    <r>
      <rPr>
        <b/>
        <sz val="10"/>
        <color theme="1"/>
        <rFont val="Calibri"/>
        <family val="2"/>
        <scheme val="minor"/>
      </rPr>
      <t>WIP Identification</t>
    </r>
    <r>
      <rPr>
        <sz val="10"/>
        <color theme="1"/>
        <rFont val="Calibri"/>
        <family val="2"/>
        <scheme val="minor"/>
      </rPr>
      <t xml:space="preserve">
Part identification and separation.
(Consider this identification for all process as well as Inspection)</t>
    </r>
  </si>
  <si>
    <t>(4) Part inspection status is controlled by QR/barcode scanning system that clearly indicates inspection status.
(3) Clear labeling and consistent labeling. 
(2) Some labeling, but labeling or location needs improvement. 
(1) Inconsistent location or labeling, rule not clear
(0) No identification or labeling system</t>
  </si>
  <si>
    <r>
      <rPr>
        <b/>
        <sz val="10"/>
        <color theme="1"/>
        <rFont val="Calibri"/>
        <family val="2"/>
        <scheme val="minor"/>
      </rPr>
      <t>Foreign Material lnspection</t>
    </r>
    <r>
      <rPr>
        <sz val="10"/>
        <color theme="1"/>
        <rFont val="Calibri"/>
        <family val="2"/>
        <scheme val="minor"/>
      </rPr>
      <t xml:space="preserve">
Parts are inspected for FM per drawing specifications.</t>
    </r>
  </si>
  <si>
    <t>(4) The supplier understands there is an FM requirment on the drawing and gives general instruction through their Work Instructions to check. There is clear criteria for acceptable level (size &amp; QTY).
(3) The supplier understands there is an FM requirement on the drawing and gives general instruction through their Work Instructions to check.
(2) There is evidence they check for FM but it is not specifically called out on the Work Instructions,
(1) No indication they are inspecting for FM.</t>
  </si>
  <si>
    <r>
      <rPr>
        <b/>
        <sz val="10"/>
        <color theme="1"/>
        <rFont val="Calibri"/>
        <family val="2"/>
        <scheme val="minor"/>
      </rPr>
      <t>Lessons Learned from Foreign Material Problems</t>
    </r>
    <r>
      <rPr>
        <sz val="10"/>
        <color theme="1"/>
        <rFont val="Calibri"/>
        <family val="2"/>
        <scheme val="minor"/>
      </rPr>
      <t xml:space="preserve">
The suppliers is applying lessons learned from FM problems to future process design.
</t>
    </r>
  </si>
  <si>
    <t>(4) There is a policy or procedure that drives them to consider FM reductionin their process design.
(3) There is evidence that Countermeasures for past defects caused by FM were reflected  in process designs of future products.
(2) It appears based on general observations that the supplier is considering FM reduction in their process design.
(1) No indication that Countermeasures for FM reduction have been applied to their process design.</t>
  </si>
  <si>
    <r>
      <rPr>
        <b/>
        <sz val="10"/>
        <color theme="1"/>
        <rFont val="Calibri"/>
        <family val="2"/>
        <scheme val="minor"/>
      </rPr>
      <t xml:space="preserve">Procedure for confirmation of OK/NG Masters
</t>
    </r>
    <r>
      <rPr>
        <sz val="10"/>
        <color theme="1"/>
        <rFont val="Calibri"/>
        <family val="2"/>
        <scheme val="minor"/>
      </rPr>
      <t xml:space="preserve">
Automatic inspection machine or vision system OK/NG master confirmation</t>
    </r>
  </si>
  <si>
    <t>(4) OK/NG master samples are used daily and recorded to confirm inspection accuracy.  Masters are properly identified,  controlled, calibrated, etc.
(2) OK/NG master samples are used periodically but not regularly.  No maintenance/confirmation done.
(1) OK/NG master samples exist but are only used on an "as needed" basis.  No maintenance/confirmation done.
(0) Not used.</t>
  </si>
  <si>
    <t>FINAL SCORE - Inspection Control:</t>
  </si>
  <si>
    <t>SECTION 5: Management / Quality Management</t>
  </si>
  <si>
    <r>
      <rPr>
        <b/>
        <sz val="10"/>
        <rFont val="Calibri"/>
        <family val="2"/>
        <scheme val="minor"/>
      </rPr>
      <t>Maintenance Coverage</t>
    </r>
    <r>
      <rPr>
        <sz val="10"/>
        <rFont val="Calibri"/>
        <family val="2"/>
        <scheme val="minor"/>
      </rPr>
      <t xml:space="preserve">
How is adequate Maintenance coverage assured?  Are off shifts covered?</t>
    </r>
  </si>
  <si>
    <t>(4) Maintenance support is available in the plant during all working shifts and weekend operations.
(3) Maintenance support is in the plant for most of the time but on call during off-shifts and weekend operations.
(2) Maintenance is only available during some production shifts and off-shift items are dealt with when they return.
(0) Maintenance support is very limited and is available only on an as-needed basis</t>
  </si>
  <si>
    <r>
      <rPr>
        <b/>
        <sz val="10"/>
        <rFont val="Calibri"/>
        <family val="2"/>
        <scheme val="minor"/>
      </rPr>
      <t>QA Coverage</t>
    </r>
    <r>
      <rPr>
        <sz val="10"/>
        <rFont val="Calibri"/>
        <family val="2"/>
        <scheme val="minor"/>
      </rPr>
      <t xml:space="preserve">
How is adequate Quality Assurance/Control coverage assured?  Are off shifts covered?</t>
    </r>
  </si>
  <si>
    <t>(4) Quality support is available in the plant during all working shifts and weekend operations.
(3) Quality support is in the plant for most of the time but call during off-shifts and weekend operations.
(2) Quality support is only available during some production shifts and off-shift items are dealt with when they return.
(0) Quality support is very limited and is available only on an as-needed basis</t>
  </si>
  <si>
    <r>
      <rPr>
        <b/>
        <sz val="10"/>
        <rFont val="Calibri"/>
        <family val="2"/>
        <scheme val="minor"/>
      </rPr>
      <t>Process Engineering Coverage</t>
    </r>
    <r>
      <rPr>
        <sz val="10"/>
        <rFont val="Calibri"/>
        <family val="2"/>
        <scheme val="minor"/>
      </rPr>
      <t xml:space="preserve">
How is adequate Production / Process Engineering coverage assured?  Are off shifts covered?</t>
    </r>
  </si>
  <si>
    <t>(4) Engineering support is available in the plant during all working shifts and weekend operations.
(3) Engineering support is in the plant for most of the time but call during off-shifts and weekend operations.
(2) Engineering support is only available during some production shifts and off-shift items are dealt with when they return.
(0) Engineering support is very limited and is available only on an as-needed basis</t>
  </si>
  <si>
    <r>
      <rPr>
        <b/>
        <sz val="10"/>
        <color theme="1"/>
        <rFont val="Calibri"/>
        <family val="2"/>
        <scheme val="minor"/>
      </rPr>
      <t>PPAP Approval or Management Approval for new process and part</t>
    </r>
    <r>
      <rPr>
        <sz val="10"/>
        <color theme="1"/>
        <rFont val="Calibri"/>
        <family val="2"/>
        <scheme val="minor"/>
      </rPr>
      <t xml:space="preserve">
Judge their production part and process approval process. </t>
    </r>
  </si>
  <si>
    <t>(4)Top management approval system in place and followed.  Evidence of top management approvals. (Like 2QA system)
(3)PPAP approval system in place and followed.  Evidence of quality management approvals for similar processes.
(2)PPAP approval system in place.  No evidence of quality management approvals.
(1)PPAP or QA Management approval system in place.  Not followed perfectly.
(0)PPAP or QA Management approval system used.</t>
  </si>
  <si>
    <r>
      <rPr>
        <b/>
        <sz val="10"/>
        <color theme="1"/>
        <rFont val="Calibri"/>
        <family val="2"/>
        <scheme val="minor"/>
      </rPr>
      <t>Early Stage Control Understanding &amp; use</t>
    </r>
    <r>
      <rPr>
        <sz val="10"/>
        <color theme="1"/>
        <rFont val="Calibri"/>
        <family val="2"/>
        <scheme val="minor"/>
      </rPr>
      <t xml:space="preserve">
Does the supplier follow ESC? Do they grasp the significance of ESC.</t>
    </r>
  </si>
  <si>
    <t>(4) Clear policy requiring management approval to remove. Policy required more frequent oversight, inspection, and tighter targets.
(3) Demonstrates practice of ESC by showing more management oversight. Evidence ESC targets set and have management oversight to remove from ESC.
(2) Evidence of increased  inspection during ES C but no increased Management oversight for ESC removal.
(1) Evidence of increased inspection during ESC.
(0) ESC is not followed and there is no understanding of ESC concept.</t>
  </si>
  <si>
    <r>
      <rPr>
        <b/>
        <sz val="10"/>
        <color theme="1"/>
        <rFont val="Calibri"/>
        <family val="2"/>
        <scheme val="minor"/>
      </rPr>
      <t>Over all 5S</t>
    </r>
    <r>
      <rPr>
        <sz val="10"/>
        <color theme="1"/>
        <rFont val="Calibri"/>
        <family val="2"/>
        <scheme val="minor"/>
      </rPr>
      <t xml:space="preserve">
Consider overall 5S condition</t>
    </r>
  </si>
  <si>
    <t>(4) 5S is same level or better than Denso Plant
(3) Good condition (No additional actions needed) 
(2) 5S in place but some improvement needed)
(1) No or Minimal level of 5S (Needs much improvement)</t>
  </si>
  <si>
    <r>
      <rPr>
        <b/>
        <sz val="10"/>
        <color theme="1"/>
        <rFont val="Calibri"/>
        <family val="2"/>
        <scheme val="minor"/>
      </rPr>
      <t>Training System</t>
    </r>
    <r>
      <rPr>
        <sz val="10"/>
        <color theme="1"/>
        <rFont val="Calibri"/>
        <family val="2"/>
        <scheme val="minor"/>
      </rPr>
      <t xml:space="preserve">
Judge the suppliers associate training system.</t>
    </r>
  </si>
  <si>
    <t>(4) Additionaly supplier recognizes associates for increasing skill level.
(3)  Training is in place with documentation plus verification system
(2) Training is in place with documentation
(1) Training is in place with no documentation
(0) No training system</t>
  </si>
  <si>
    <r>
      <rPr>
        <b/>
        <sz val="10"/>
        <color theme="1"/>
        <rFont val="Calibri"/>
        <family val="2"/>
        <scheme val="minor"/>
      </rPr>
      <t>Kaizen Circle or Similar</t>
    </r>
    <r>
      <rPr>
        <sz val="10"/>
        <color theme="1"/>
        <rFont val="Calibri"/>
        <family val="2"/>
        <scheme val="minor"/>
      </rPr>
      <t xml:space="preserve">
Judge their Kaizen circle activity</t>
    </r>
  </si>
  <si>
    <t>(4) There is evidence that the system is utilized.
(3) System in place to target weak points, generate &amp; implement ideas for improvement and measures the results, recognizes and/or rewards associates, but there no evidence of improvement activities.
(2) System in place for generating &amp; implementing ideas for improvement. No evidence of improvement activities.
(1) The company has no system in place.</t>
  </si>
  <si>
    <r>
      <rPr>
        <b/>
        <sz val="10"/>
        <rFont val="Calibri"/>
        <family val="2"/>
        <scheme val="minor"/>
      </rPr>
      <t>Plant Efficiency Improvement</t>
    </r>
    <r>
      <rPr>
        <sz val="10"/>
        <rFont val="Calibri"/>
        <family val="2"/>
        <scheme val="minor"/>
      </rPr>
      <t xml:space="preserve">
Evidence of Plant Efficiency Improvement Activity</t>
    </r>
  </si>
  <si>
    <t>(4) An EF team meets on a scheduled basis to implement improvements, tracks data to verify results are effective and the efforts are evident.
(3) EF responsible person tracks data from their changes to verify results. Little evidence that activity is taken place.
(2) Company has an EF person that works to implement improvements to the facility, yet there is no system to track and verify results. No evidence the activity is taking place.
(1) No system is in place for EF activity and the facility/production flow is in poor condition.</t>
  </si>
  <si>
    <r>
      <rPr>
        <b/>
        <sz val="10"/>
        <rFont val="Calibri"/>
        <family val="2"/>
        <scheme val="minor"/>
      </rPr>
      <t>DENSO SQAM</t>
    </r>
    <r>
      <rPr>
        <sz val="10"/>
        <rFont val="Calibri"/>
        <family val="2"/>
        <scheme val="minor"/>
      </rPr>
      <t xml:space="preserve">
Is the supplier aware that DENSO has a Supplier Quality Assurance Manual and can you agree to follow.</t>
    </r>
  </si>
  <si>
    <t>(4) The supplier has reviewed the DENSO SQAM, understands and agrees to follow.
(3) The supplier has a vague understanding (they quickly reviewed) of the DENSO SQAM but they are willing to  agree.
(2) The supplier has not reviewed the SQAM  (has no idea what is in it) but they are willing to agree.
(1) The supplier has reviewed and understands to some level what is in the SQAM but will not agree to follow.
(0) Supplier shows no desire to review the SQAM nor agree to it.</t>
  </si>
  <si>
    <r>
      <rPr>
        <b/>
        <sz val="10"/>
        <color theme="1"/>
        <rFont val="Calibri"/>
        <family val="2"/>
        <scheme val="minor"/>
      </rPr>
      <t>QA Organization Structure</t>
    </r>
    <r>
      <rPr>
        <sz val="10"/>
        <color theme="1"/>
        <rFont val="Calibri"/>
        <family val="2"/>
        <scheme val="minor"/>
      </rPr>
      <t xml:space="preserve">
Is the QA department separate from the Production Department?</t>
    </r>
  </si>
  <si>
    <t>(4) There is a QA Department that operates separately from Production.  Evidence that the QA Dept. is completing activities such as QIPs for sub-suppliers.
(3) QA Dept. operates separately from the Production Dept. and appears to be meeting the needs of Production and Customers. 
(0) No separate QA Dept. or Manager.</t>
  </si>
  <si>
    <r>
      <rPr>
        <b/>
        <sz val="10"/>
        <color theme="1"/>
        <rFont val="Calibri"/>
        <family val="2"/>
        <scheme val="minor"/>
      </rPr>
      <t>Quality Manual</t>
    </r>
    <r>
      <rPr>
        <sz val="10"/>
        <color theme="1"/>
        <rFont val="Calibri"/>
        <family val="2"/>
        <scheme val="minor"/>
      </rPr>
      <t xml:space="preserve">
Does the supplier have a Quality Manual. Do they review and revise its effectiveness.</t>
    </r>
  </si>
  <si>
    <t>(4) There is evidence the manual is considered living.
(3) Has a Quality Manual and procedure to handle quality requirements and expectations.  Manual outlines the quality standards. 
(2) Has a Quality Manual but it doesn't clearly define procedures to handle quality requirements and expectations.
(1) N/A
(0) Has no Quality Manual and/or official procedure to handle quality related requirements and expectations.</t>
  </si>
  <si>
    <r>
      <rPr>
        <b/>
        <sz val="10"/>
        <color theme="1"/>
        <rFont val="Calibri"/>
        <family val="2"/>
        <scheme val="minor"/>
      </rPr>
      <t>Procedure to Control Quality Records</t>
    </r>
    <r>
      <rPr>
        <sz val="10"/>
        <color theme="1"/>
        <rFont val="Calibri"/>
        <family val="2"/>
        <scheme val="minor"/>
      </rPr>
      <t xml:space="preserve">
Is there a documented control procedure for quality records.</t>
    </r>
  </si>
  <si>
    <t>(4) Has a document control policy to maintain document records and revisions. Evidence it is properly utilized.
(3) N/A
(2) Has a document control policy to maintain document records and revisions. Evidence reveals system is not properly utilized.
(1) N/A
(0) No document control policy and/or system in place.</t>
  </si>
  <si>
    <r>
      <rPr>
        <b/>
        <sz val="10"/>
        <color theme="1"/>
        <rFont val="Calibri"/>
        <family val="2"/>
        <scheme val="minor"/>
      </rPr>
      <t>CR visibility</t>
    </r>
    <r>
      <rPr>
        <sz val="10"/>
        <color theme="1"/>
        <rFont val="Calibri"/>
        <family val="2"/>
        <scheme val="minor"/>
      </rPr>
      <t xml:space="preserve">
CR are visible to all in the company. Associate level knows all CR.</t>
    </r>
  </si>
  <si>
    <t>(4) Additionally evidence that reflects CR countermeasures are incorporated into programs.
(3) System in place to publish CRs, shows status of root cause investigation and other details.
(2) System in place to publish CRs, however could use some improvement (to make more visible, show investigation status, etc.).
(1) N/A</t>
  </si>
  <si>
    <r>
      <rPr>
        <b/>
        <sz val="10"/>
        <color theme="1"/>
        <rFont val="Calibri"/>
        <family val="2"/>
        <scheme val="minor"/>
      </rPr>
      <t>Technical Support</t>
    </r>
    <r>
      <rPr>
        <sz val="10"/>
        <color theme="1"/>
        <rFont val="Calibri"/>
        <family val="2"/>
        <scheme val="minor"/>
      </rPr>
      <t xml:space="preserve">
There appears to be enough technical personal to support their projects.</t>
    </r>
  </si>
  <si>
    <t>4) There are process engineers  and other highly technical assistance such as a nearby tech center or Japan HQ expertise.
3) There are enough process engineers
2) Process engineers are available but they seem to be stretched thin.
1) No process engineers. Just technicians</t>
  </si>
  <si>
    <t xml:space="preserve">Certifications ISO, etc.? </t>
  </si>
  <si>
    <t>(4) Company holds IATF 16949 and additional certifications (such as ISO 14001, ISO 13485, NADCAP, etc..
(3) Company at least holds IATF16949 certification.
(2) Company only holds ISO 9001 or some other minimal certification.
(1) N/A
(0) Company has no certifications.</t>
  </si>
  <si>
    <r>
      <t xml:space="preserve">Critical Control Designation
</t>
    </r>
    <r>
      <rPr>
        <sz val="10"/>
        <color theme="1"/>
        <rFont val="Calibri"/>
        <family val="2"/>
        <scheme val="minor"/>
      </rPr>
      <t>The supplier has a CCD parts requirements and has a plan to handle.</t>
    </r>
  </si>
  <si>
    <t>(4) The supplier has experience with CCD parts. They have a clear policy on how to assure quality of CCD items including 100% inspection, more frequent inprocess inspection, increased training, etc. , there is evidence it is followed and evidence production, QA, Engineer staff understand CCD requirements.
(2) The supplier has experience with CCD parts. They have a clear policy on how to assure quality of CCD items but not clear evidence is it consistantly followed.
(1)There is some understanding and evidence they apply speciatl control to CCD parts but no official policy.
(0) No policy, consideration, etc.</t>
  </si>
  <si>
    <r>
      <t xml:space="preserve">Customer Defect Targets
</t>
    </r>
    <r>
      <rPr>
        <sz val="10"/>
        <color theme="1"/>
        <rFont val="Calibri"/>
        <family val="2"/>
        <scheme val="minor"/>
      </rPr>
      <t>Confirm the supplier has customer defect targets and are they able to achieve the target.</t>
    </r>
  </si>
  <si>
    <t>(4) Supplier has their customer defect history actual verses target adn shows evidence that this informationis shared throught the company. Supplier shows evidence they set tighter targets each year. 
(3) Supplier has customer defect actual result history and clear targets.
(2) Supplier has some customer defect actual result history but the supplier has no customer defect targets.
(1) Supplier has no customer defect actual result history.</t>
  </si>
  <si>
    <r>
      <t xml:space="preserve">Inprocess Defects
</t>
    </r>
    <r>
      <rPr>
        <sz val="10"/>
        <color theme="1"/>
        <rFont val="Calibri"/>
        <family val="2"/>
        <scheme val="minor"/>
      </rPr>
      <t>Supplier has inprocess defect targets and they can achieve the targets.</t>
    </r>
  </si>
  <si>
    <t xml:space="preserve">(4) Supplier has in-procss defect targets and  history. They are acheiving targets or taking actions to achieve. Their in-process defect history verses target is communicated thtough the entire organization. Easy to understand their current in-process defect condition.
(3) Supplier has in-process defect targets and history but they are not achieving their targets and don't appear to be taking actions to meet. Supplier has the defect history broken down by defect mode.
(2) Supplier has in-process defect history but does not have targets.
(1) Supplier does not have accurate, readily available in process defect history.
</t>
  </si>
  <si>
    <r>
      <rPr>
        <b/>
        <sz val="10"/>
        <color theme="1"/>
        <rFont val="Calibri"/>
        <family val="2"/>
        <scheme val="minor"/>
      </rPr>
      <t>CR &amp; In House defect CM tracking</t>
    </r>
    <r>
      <rPr>
        <sz val="10"/>
        <color theme="1"/>
        <rFont val="Calibri"/>
        <family val="2"/>
        <scheme val="minor"/>
      </rPr>
      <t xml:space="preserve">
Do they track customer and in-house defects CM for completion and verification.</t>
    </r>
  </si>
  <si>
    <t>4) Tracked and presented monthly to Management. Method to follow-up and keep visibility. Evidence management is holding the plant responsible for results.
2) They track and make visible to all line and management members. No evidence off follow-up.
(0) No system to follow-up on CM for in-house and customer defects.</t>
  </si>
  <si>
    <t>FINAL SCORE - Management / Quality Management:</t>
  </si>
  <si>
    <t>SECTION 6: Problem Corrective Action</t>
  </si>
  <si>
    <r>
      <rPr>
        <b/>
        <sz val="10"/>
        <rFont val="Calibri"/>
        <family val="2"/>
        <scheme val="minor"/>
      </rPr>
      <t>QFN / 8D Procedure</t>
    </r>
    <r>
      <rPr>
        <sz val="10"/>
        <rFont val="Calibri"/>
        <family val="2"/>
        <scheme val="minor"/>
      </rPr>
      <t xml:space="preserve">
They use a robust and  formal QFN/8d procedure to implement CM to prevent re-occurrence. They apply mistake proofing /poka yoke to assure.</t>
    </r>
  </si>
  <si>
    <t>(4) Mistake proofing / poka yoke procedure implemented. Poka yoke verification checks . 
(3) QFN/8d report closed showing related documents were updated. Company has a defined problem solving tool and uses it consistently.
(2) QFN/8d reports with related evidence to close open actions. Root cause analysis not properly conducted.
(1) Missing some QFN/8d responses
(0) No system in place.</t>
  </si>
  <si>
    <r>
      <rPr>
        <b/>
        <sz val="10"/>
        <rFont val="Calibri"/>
        <family val="2"/>
        <scheme val="minor"/>
      </rPr>
      <t>Yokoten</t>
    </r>
    <r>
      <rPr>
        <sz val="10"/>
        <rFont val="Calibri"/>
        <family val="2"/>
        <scheme val="minor"/>
      </rPr>
      <t xml:space="preserve">
Yokoten to the other Departments / Products</t>
    </r>
  </si>
  <si>
    <t>(4) System to show how corrective actions need to be applied to other processes.  Examples of implementation. Hard changes; Evidence of QFN/8d corrective action applied to other process.
(3) Examples of corrective actions applied from previous QFNs/ 8ds. No formal procedure/system  documented.
(2) Some corrective action applied to other processes, mainly soft changes (Increased inspection/ verification ).
(1) No action or Corrective action referred to other processes on QFN/8d reports or no evidence of implementation.</t>
  </si>
  <si>
    <r>
      <rPr>
        <b/>
        <sz val="10"/>
        <rFont val="Calibri"/>
        <family val="2"/>
        <scheme val="minor"/>
      </rPr>
      <t>Scrap Reduction Activity</t>
    </r>
    <r>
      <rPr>
        <sz val="10"/>
        <rFont val="Calibri"/>
        <family val="2"/>
        <scheme val="minor"/>
      </rPr>
      <t xml:space="preserve">
Continuous In-Process Defects / Scrap Reduction Activity</t>
    </r>
  </si>
  <si>
    <r>
      <rPr>
        <sz val="9"/>
        <rFont val="Calibri"/>
        <family val="2"/>
        <scheme val="minor"/>
      </rPr>
      <t>(4) Scrap capture and analysis implemented. Action plans defined  to address issues. Presented on KPI board.</t>
    </r>
    <r>
      <rPr>
        <sz val="9"/>
        <color theme="1"/>
        <rFont val="Calibri"/>
        <family val="2"/>
        <scheme val="minor"/>
      </rPr>
      <t xml:space="preserve">
(3) Scrap capture and analysis implemented. Action plans defined  to address issues.
(2) Scrap capture and analysis procedure implemented . Some evidence of implementation on shop floor but not for all part numbers 
(1) Scrap capture and analysis system not documented. No evidence of implementation. Scarp not being measured.</t>
    </r>
  </si>
  <si>
    <r>
      <rPr>
        <b/>
        <sz val="10"/>
        <rFont val="Calibri"/>
        <family val="2"/>
        <scheme val="minor"/>
      </rPr>
      <t>CR Analysis</t>
    </r>
    <r>
      <rPr>
        <sz val="10"/>
        <rFont val="Calibri"/>
        <family val="2"/>
        <scheme val="minor"/>
      </rPr>
      <t xml:space="preserve">
They have an adequate system for Customer Return Analysis.</t>
    </r>
  </si>
  <si>
    <t>(4) Rejected product test/ analysis implemented. Records are available. Proper testing/measuring equipment is available at the facility. 
(3) NA
(2) Rejected product test/ analysis implemented but not documented. Records available.  Some testing/measuring needs to be outsourced.
(1) Rejected product test/ analysis system not documented. Some records available. Testing and measuring is conducted by suppliers.
(0) No system in place.</t>
  </si>
  <si>
    <r>
      <rPr>
        <b/>
        <sz val="10"/>
        <color theme="1"/>
        <rFont val="Calibri"/>
        <family val="2"/>
        <scheme val="minor"/>
      </rPr>
      <t>Problem Analysis</t>
    </r>
    <r>
      <rPr>
        <sz val="10"/>
        <color theme="1"/>
        <rFont val="Calibri"/>
        <family val="2"/>
        <scheme val="minor"/>
      </rPr>
      <t xml:space="preserve">
Formal Problem Analysis is used for in-house and customer defects.
Review Policy for: 
     Method  (8D, 5Why, etc.)
     Containment
     Timing of Actions
     Required Participants  (management?)
     Escalation for Customer defects
     Yokonirami  (PFMEA)</t>
    </r>
  </si>
  <si>
    <t>(4) Policy /or formal procedure in place.  Evidence the systems and procedures are being followed and additional actions are being conducted to prevent reoccurrence.
(3) Policy and/or formal procedure in place.  Evidence the system and procedures are being followed.
(2) Policy and/or formal procedure in place.  No evidence that the systems or procedures are being followed.
(1) Policy for 8D and containment but no policy for escalation (internal or external).
(0) No policy or formal procedure for problem analysis.</t>
  </si>
  <si>
    <t>FINAL SCORE - Problem Corrective Action:</t>
  </si>
  <si>
    <t>SECTION 7: Measurement Control</t>
  </si>
  <si>
    <r>
      <rPr>
        <b/>
        <sz val="10"/>
        <color theme="1"/>
        <rFont val="Calibri"/>
        <family val="2"/>
        <scheme val="minor"/>
      </rPr>
      <t>Measurement Capability</t>
    </r>
    <r>
      <rPr>
        <sz val="10"/>
        <color theme="1"/>
        <rFont val="Calibri"/>
        <family val="2"/>
        <scheme val="minor"/>
      </rPr>
      <t xml:space="preserve">
Supplier has enough measurement capability to perform all ISIR in-house.</t>
    </r>
  </si>
  <si>
    <t>(4) Has equipment to complete all measurement in-house. Plus non-standard equipment such as 3D Scanner, X-Ray, etc.
(3) Has equipment and capacity to complete all measurements in-house.
(2) Has equipment to complete most measurement in-house, but has to use an outside source for some measurements.
(1) N/A
(0) No in-house measurement capabilities. Other than calipers.</t>
  </si>
  <si>
    <r>
      <rPr>
        <b/>
        <sz val="10"/>
        <color theme="1"/>
        <rFont val="Calibri"/>
        <family val="2"/>
        <scheme val="minor"/>
      </rPr>
      <t>Damage to parts caused by inspection device</t>
    </r>
    <r>
      <rPr>
        <sz val="10"/>
        <color theme="1"/>
        <rFont val="Calibri"/>
        <family val="2"/>
        <scheme val="minor"/>
      </rPr>
      <t xml:space="preserve">
System to check inspection device for part damage prevention.
Check for manual off line in process checks and automatic in line inspection equipment.</t>
    </r>
  </si>
  <si>
    <t>(4) Additionally Mgmt. audit to confirm.
(3) Procedure exists to check for gauge/part contact damage. Evidence check is being performed.
(2) Procedure exists to check for gauge/part contact damage.  Evidence that check was done at initial use.
(1) No procedure exists to check for gauge/part contact damage, but no evidence that check is being performed.</t>
  </si>
  <si>
    <r>
      <rPr>
        <b/>
        <sz val="10"/>
        <color theme="1"/>
        <rFont val="Calibri"/>
        <family val="2"/>
        <scheme val="minor"/>
      </rPr>
      <t>Gauge Calibration</t>
    </r>
    <r>
      <rPr>
        <sz val="10"/>
        <color theme="1"/>
        <rFont val="Calibri"/>
        <family val="2"/>
        <scheme val="minor"/>
      </rPr>
      <t xml:space="preserve">
Gage and Calibration Schedule &amp; Control</t>
    </r>
  </si>
  <si>
    <t>(4) Gauge tracking software is being used to indicate calibration status.  Schedule exists and no gaps found.
(3) Manual gauge tracking system is being used to indicate calibration status.  Schedule exists and no gaps found.
(2) Manual gauge tracking system is being used to indicate calibration status.  Schedule exists and 1 or 2 gaps found.
(1) Manual gauge tracking system is being used to indicate calibration status.  More than 2 gaps found.
(0) No tracking of calibration status or more than 5 gaps found.</t>
  </si>
  <si>
    <t>FINAL SCORE - Measurement Control:</t>
  </si>
  <si>
    <t>SECTION 8: Abnormality Handling</t>
  </si>
  <si>
    <r>
      <rPr>
        <b/>
        <sz val="10"/>
        <rFont val="Calibri"/>
        <family val="2"/>
        <scheme val="minor"/>
      </rPr>
      <t>Control of Reworked product</t>
    </r>
    <r>
      <rPr>
        <sz val="10"/>
        <rFont val="Calibri"/>
        <family val="2"/>
        <scheme val="minor"/>
      </rPr>
      <t xml:space="preserve">
Is a distinction made between reworked product &amp; normal OK product?</t>
    </r>
  </si>
  <si>
    <r>
      <t xml:space="preserve">(4) Specific location for rework separate from normal process.  Parts clearly identified and parts go back through inspection after rework.  There is identification in case of an issue.
</t>
    </r>
    <r>
      <rPr>
        <b/>
        <u/>
        <sz val="9"/>
        <color rgb="FF0000FF"/>
        <rFont val="Calibri"/>
        <family val="2"/>
        <scheme val="minor"/>
      </rPr>
      <t xml:space="preserve"> Also score of "4" if no rework allowed - Clearly state this in Comments section.</t>
    </r>
    <r>
      <rPr>
        <sz val="9"/>
        <color theme="1"/>
        <rFont val="Calibri"/>
        <family val="2"/>
        <scheme val="minor"/>
      </rPr>
      <t xml:space="preserve">
(2) Parts requiring rework are separated, reworked at another area, but not re-inspected or identified in case of an issue.
(1)  Rework occurs at the workstation  and parts are checked by a secondary operator.  Parts completing rework cannot be identified in case of an issue.
(0) Rework occurs at the workstation and parts are not checked by a secondary operator.  Parts completing rework cannot be identified in case of an issue.</t>
    </r>
  </si>
  <si>
    <r>
      <rPr>
        <b/>
        <sz val="10"/>
        <rFont val="Calibri"/>
        <family val="2"/>
        <scheme val="minor"/>
      </rPr>
      <t>Operator understanding of Abnormal</t>
    </r>
    <r>
      <rPr>
        <sz val="10"/>
        <rFont val="Calibri"/>
        <family val="2"/>
        <scheme val="minor"/>
      </rPr>
      <t xml:space="preserve">
Do operators understand &amp; recognize their process abnormalities?
This is specific to their process beyond the normal stop, call, wait.</t>
    </r>
  </si>
  <si>
    <t>(4) Operators are trained and experienced on the process and understand the defect modes and process norms. Operator clearly "owns" the process- Koutei Pro
(3) The operator has sufficient knowledge of the equipment and process.
(2)  It appears as the operator has been identified for the process, but has limited understanding of specific process abnormalities.
(1)  The operator has no understanding and or little experience with the specific process.</t>
  </si>
  <si>
    <r>
      <rPr>
        <b/>
        <sz val="10"/>
        <rFont val="Calibri"/>
        <family val="2"/>
        <scheme val="minor"/>
      </rPr>
      <t>Utility Related Failures</t>
    </r>
    <r>
      <rPr>
        <sz val="10"/>
        <rFont val="Calibri"/>
        <family val="2"/>
        <scheme val="minor"/>
      </rPr>
      <t xml:space="preserve">
Does a clear rule/plan exist for dealing with utility-related failures?</t>
    </r>
  </si>
  <si>
    <t>(4) The supplier has a clearly documented procedure on how to handle utility failures.  There is limited utility backup when possible.  There are designees for assisting and maintaining utility related issues.
(3) The supplier recognizes the deficiency and has a backup plan in the event of a utility source failure without clearly defined documentation.
(0) There is no evidence of a rule/plan for utility failures.</t>
  </si>
  <si>
    <r>
      <rPr>
        <b/>
        <sz val="10"/>
        <color theme="1"/>
        <rFont val="Calibri"/>
        <family val="2"/>
        <scheme val="minor"/>
      </rPr>
      <t>Abnormality Rule</t>
    </r>
    <r>
      <rPr>
        <sz val="10"/>
        <color theme="1"/>
        <rFont val="Calibri"/>
        <family val="2"/>
        <scheme val="minor"/>
      </rPr>
      <t xml:space="preserve">
Is an abnormality rule in place? Are abonormals documented.</t>
    </r>
  </si>
  <si>
    <t>(4) Rule in place, being followed 100% with evidence of escalation to outside groups
(3) Rule in place with evidence of escalation within company 
(2) Rule in place and it's sometimes followed
(1) Rule in place, but it is not followed
(0) No rule for abnormality condition exists</t>
  </si>
  <si>
    <r>
      <rPr>
        <b/>
        <sz val="10"/>
        <color theme="1"/>
        <rFont val="Calibri"/>
        <family val="2"/>
        <scheme val="minor"/>
      </rPr>
      <t>Associates Understanding of Abnormality Rule</t>
    </r>
    <r>
      <rPr>
        <sz val="10"/>
        <color theme="1"/>
        <rFont val="Calibri"/>
        <family val="2"/>
        <scheme val="minor"/>
      </rPr>
      <t xml:space="preserve">
In general do associate understand the abnormality rule? (Stop, Call, Wait)</t>
    </r>
  </si>
  <si>
    <t>(4) Rule followed,  with evidence of periodic training of rule and record
(3) Rule followed and evidence of training record for all Associates
(2) Evidence that rule is being followed
(1) Associates show little to no understanding</t>
  </si>
  <si>
    <r>
      <rPr>
        <b/>
        <sz val="10"/>
        <color theme="1"/>
        <rFont val="Calibri"/>
        <family val="2"/>
        <scheme val="minor"/>
      </rPr>
      <t>Control Plan  / JIS  for rework parts</t>
    </r>
    <r>
      <rPr>
        <sz val="10"/>
        <color theme="1"/>
        <rFont val="Calibri"/>
        <family val="2"/>
        <scheme val="minor"/>
      </rPr>
      <t xml:space="preserve">
Is there a control plan for rework parts?</t>
    </r>
  </si>
  <si>
    <r>
      <t xml:space="preserve">(4) Rework control plan and instructions established.  All rework parts are put back in process for normal inspection.
(3) Rework control plan and instructions established. Rework parts are inspected off-line in a separate step.
(2) Rework control plan OR instructions established and utilized.  Inspection occurs off-line at same step.
(1) Rework control plan OR instructions established and utilized.  No inspection after rework.
(0) No control of rework.
</t>
    </r>
    <r>
      <rPr>
        <b/>
        <sz val="9"/>
        <color rgb="FF0000FF"/>
        <rFont val="Calibri"/>
        <family val="2"/>
        <scheme val="minor"/>
      </rPr>
      <t>If no rework is allowed, record "N/A" in Score column.</t>
    </r>
  </si>
  <si>
    <r>
      <rPr>
        <b/>
        <sz val="10"/>
        <color theme="1"/>
        <rFont val="Calibri"/>
        <family val="2"/>
        <scheme val="minor"/>
      </rPr>
      <t>Rework Location</t>
    </r>
    <r>
      <rPr>
        <sz val="10"/>
        <color theme="1"/>
        <rFont val="Calibri"/>
        <family val="2"/>
        <scheme val="minor"/>
      </rPr>
      <t xml:space="preserve">
Rework location</t>
    </r>
  </si>
  <si>
    <r>
      <t xml:space="preserve">(4) Designated area for rework by part number.  Parts are introduced back to line for normal inspection.  (or rework prohibited).
(3) One rework station for multiple part numbers but clear rule for only one part at time.  Parts are introduced back to line for normal inspection. 
(2) One rework station for multiple part numbers but clear rule for only one part at time.  Parts are inspected off-line. 
(1) Rework in line or rework off-line with no re-inspection.
</t>
    </r>
    <r>
      <rPr>
        <b/>
        <sz val="9"/>
        <color rgb="FF0000FF"/>
        <rFont val="Calibri"/>
        <family val="2"/>
        <scheme val="minor"/>
      </rPr>
      <t>If no rework is allowed, record "N/A" in Score column.</t>
    </r>
  </si>
  <si>
    <t>FINAL SCORE - Abnormality Handling:</t>
  </si>
  <si>
    <t>Total Score by Section</t>
  </si>
  <si>
    <t>Rows</t>
  </si>
  <si>
    <t>SCORE
FREQUENCY</t>
  </si>
  <si>
    <t>13 - 23</t>
  </si>
  <si>
    <t>Receiving Insp.</t>
  </si>
  <si>
    <t>26 - 29</t>
  </si>
  <si>
    <t>Supplier Control</t>
  </si>
  <si>
    <t>RANK</t>
  </si>
  <si>
    <t>32 - 55</t>
  </si>
  <si>
    <t>Process Control</t>
  </si>
  <si>
    <t>58 - 69</t>
  </si>
  <si>
    <t>Inspection Control</t>
  </si>
  <si>
    <t>72 - 91</t>
  </si>
  <si>
    <t>Quality Management</t>
  </si>
  <si>
    <t>94 - 98</t>
  </si>
  <si>
    <t>Problem Correction</t>
  </si>
  <si>
    <t>101 - 103</t>
  </si>
  <si>
    <t>Measurement Control</t>
  </si>
  <si>
    <t>106 - 112</t>
  </si>
  <si>
    <t>Abnormality Handling</t>
  </si>
  <si>
    <t>Total Score</t>
  </si>
  <si>
    <t>Average Score by Section</t>
  </si>
  <si>
    <t>Average Score</t>
  </si>
  <si>
    <t>Average Score for CCD Items only</t>
  </si>
  <si>
    <t>Supplier
 Min Score</t>
  </si>
  <si>
    <t>DENSO 
Min Score</t>
  </si>
  <si>
    <t>Only "C"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</si>
</sst>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Calibri"/>
      <family val="2"/>
      <scheme val="minor"/>
    </font>
    <font>
      <sz val="10"/>
      <color theme="1"/>
      <name val="Arial"/>
      <family val="2"/>
    </font>
    <font>
      <sz val="10"/>
      <name val="Bookman Old Style"/>
      <family val="1"/>
    </font>
    <font>
      <sz val="9"/>
      <name val="Arial"/>
      <family val="2"/>
    </font>
    <font>
      <sz val="10"/>
      <name val="Arial"/>
      <family val="2"/>
    </font>
    <font>
      <b/>
      <sz val="11"/>
      <color theme="1"/>
      <name val="Calibri"/>
      <family val="2"/>
      <scheme val="minor"/>
    </font>
    <font>
      <b/>
      <sz val="11"/>
      <color theme="1"/>
      <name val="Arial"/>
      <family val="2"/>
    </font>
    <font>
      <sz val="11"/>
      <color theme="1"/>
      <name val="Arial"/>
      <family val="2"/>
    </font>
    <font>
      <b/>
      <sz val="11"/>
      <name val="Arial"/>
      <family val="2"/>
    </font>
    <font>
      <b/>
      <u/>
      <sz val="18"/>
      <name val="Arial"/>
      <family val="2"/>
    </font>
    <font>
      <sz val="16"/>
      <name val="Arial"/>
      <family val="2"/>
    </font>
    <font>
      <sz val="12"/>
      <name val="Arial"/>
      <family val="2"/>
    </font>
    <font>
      <i/>
      <u/>
      <sz val="12"/>
      <name val="Arial"/>
      <family val="2"/>
    </font>
    <font>
      <b/>
      <sz val="12"/>
      <name val="Arial"/>
      <family val="2"/>
    </font>
    <font>
      <b/>
      <sz val="14"/>
      <name val="Arial"/>
      <family val="2"/>
    </font>
    <font>
      <b/>
      <sz val="16"/>
      <name val="Arial"/>
      <family val="2"/>
    </font>
    <font>
      <sz val="14"/>
      <name val="Arial"/>
      <family val="2"/>
    </font>
    <font>
      <sz val="11"/>
      <name val="Arial"/>
      <family val="2"/>
    </font>
    <font>
      <i/>
      <sz val="12"/>
      <name val="Arial"/>
      <family val="2"/>
    </font>
    <font>
      <b/>
      <sz val="10"/>
      <color theme="1"/>
      <name val="Arial"/>
      <family val="2"/>
    </font>
    <font>
      <b/>
      <sz val="14"/>
      <color theme="1"/>
      <name val="Arial"/>
      <family val="2"/>
    </font>
    <font>
      <sz val="10"/>
      <color theme="1"/>
      <name val="Calibri"/>
      <family val="2"/>
      <scheme val="minor"/>
    </font>
    <font>
      <sz val="14"/>
      <color theme="1"/>
      <name val="Arial"/>
      <family val="2"/>
    </font>
    <font>
      <sz val="11"/>
      <color theme="0"/>
      <name val="Arial"/>
      <family val="2"/>
    </font>
    <font>
      <sz val="11"/>
      <color rgb="FFFF0000"/>
      <name val="Calibri"/>
      <family val="2"/>
      <scheme val="minor"/>
    </font>
    <font>
      <b/>
      <sz val="11"/>
      <color rgb="FFFF0000"/>
      <name val="Calibri"/>
      <family val="2"/>
      <scheme val="minor"/>
    </font>
    <font>
      <sz val="9"/>
      <color theme="1"/>
      <name val="Calibri"/>
      <family val="2"/>
      <scheme val="minor"/>
    </font>
    <font>
      <b/>
      <sz val="14"/>
      <color theme="3"/>
      <name val="Arial"/>
      <family val="2"/>
    </font>
    <font>
      <sz val="11"/>
      <name val="Calibri"/>
      <family val="2"/>
      <scheme val="minor"/>
    </font>
    <font>
      <b/>
      <sz val="14"/>
      <color theme="5"/>
      <name val="Arial"/>
      <family val="2"/>
    </font>
    <font>
      <b/>
      <sz val="14"/>
      <color theme="6" tint="-0.499984740745262"/>
      <name val="Arial"/>
      <family val="2"/>
    </font>
    <font>
      <b/>
      <sz val="14"/>
      <color theme="9" tint="-0.499984740745262"/>
      <name val="Arial"/>
      <family val="2"/>
    </font>
    <font>
      <b/>
      <sz val="14"/>
      <color rgb="FFC00000"/>
      <name val="Arial"/>
      <family val="2"/>
    </font>
    <font>
      <b/>
      <sz val="14"/>
      <color theme="5" tint="-0.249977111117893"/>
      <name val="Arial"/>
      <family val="2"/>
    </font>
    <font>
      <sz val="11"/>
      <color theme="0"/>
      <name val="Calibri"/>
      <family val="2"/>
      <scheme val="minor"/>
    </font>
    <font>
      <b/>
      <sz val="12"/>
      <color theme="1"/>
      <name val="Arial"/>
      <family val="2"/>
    </font>
    <font>
      <b/>
      <sz val="10"/>
      <color theme="1"/>
      <name val="Calibri"/>
      <family val="2"/>
      <scheme val="minor"/>
    </font>
    <font>
      <sz val="10"/>
      <name val="Calibri"/>
      <family val="2"/>
      <scheme val="minor"/>
    </font>
    <font>
      <b/>
      <sz val="10"/>
      <name val="Calibri"/>
      <family val="2"/>
      <scheme val="minor"/>
    </font>
    <font>
      <sz val="9"/>
      <name val="Calibri"/>
      <family val="2"/>
      <scheme val="minor"/>
    </font>
    <font>
      <sz val="9"/>
      <color indexed="8"/>
      <name val="Calibri"/>
      <family val="2"/>
      <scheme val="minor"/>
    </font>
    <font>
      <b/>
      <sz val="14"/>
      <color theme="9" tint="-0.249977111117893"/>
      <name val="Arial"/>
      <family val="2"/>
    </font>
    <font>
      <sz val="18"/>
      <color theme="1"/>
      <name val="Calibri"/>
      <family val="2"/>
      <scheme val="minor"/>
    </font>
    <font>
      <b/>
      <sz val="18"/>
      <color theme="6" tint="-0.249977111117893"/>
      <name val="Calibri"/>
      <family val="2"/>
      <scheme val="minor"/>
    </font>
    <font>
      <b/>
      <sz val="18"/>
      <color theme="1"/>
      <name val="Calibri"/>
      <family val="2"/>
      <scheme val="minor"/>
    </font>
    <font>
      <b/>
      <sz val="10"/>
      <name val="Arial"/>
      <family val="2"/>
    </font>
    <font>
      <sz val="11"/>
      <color rgb="FFC00000"/>
      <name val="Calibri"/>
      <family val="2"/>
      <scheme val="minor"/>
    </font>
    <font>
      <b/>
      <sz val="10"/>
      <color rgb="FFC00000"/>
      <name val="Arial"/>
      <family val="2"/>
    </font>
    <font>
      <b/>
      <sz val="11"/>
      <color rgb="FFC00000"/>
      <name val="Calibri"/>
      <family val="2"/>
      <scheme val="minor"/>
    </font>
    <font>
      <b/>
      <sz val="11"/>
      <color theme="0"/>
      <name val="Calibri"/>
      <family val="2"/>
      <scheme val="minor"/>
    </font>
    <font>
      <b/>
      <u/>
      <sz val="9"/>
      <color rgb="FF0000FF"/>
      <name val="Calibri"/>
      <family val="2"/>
      <scheme val="minor"/>
    </font>
    <font>
      <b/>
      <sz val="14"/>
      <color rgb="FF0000FF"/>
      <name val="Calibri"/>
      <family val="2"/>
      <scheme val="minor"/>
    </font>
    <font>
      <b/>
      <sz val="18"/>
      <color rgb="FFC00000"/>
      <name val="Calibri"/>
      <family val="2"/>
      <scheme val="minor"/>
    </font>
    <font>
      <b/>
      <sz val="11"/>
      <color theme="0"/>
      <name val="Arial"/>
      <family val="2"/>
    </font>
    <font>
      <b/>
      <sz val="12"/>
      <color theme="0"/>
      <name val="Arial"/>
      <family val="2"/>
    </font>
    <font>
      <b/>
      <sz val="9"/>
      <color rgb="FF0000FF"/>
      <name val="Calibri"/>
      <family val="2"/>
      <scheme val="minor"/>
    </font>
  </fonts>
  <fills count="17">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6"/>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3300"/>
        <bgColor indexed="64"/>
      </patternFill>
    </fill>
    <fill>
      <patternFill patternType="solid">
        <fgColor rgb="FFC00000"/>
        <bgColor indexed="64"/>
      </patternFill>
    </fill>
    <fill>
      <patternFill patternType="solid">
        <fgColor theme="8" tint="0.59999389629810485"/>
        <bgColor indexed="64"/>
      </patternFill>
    </fill>
  </fills>
  <borders count="7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6" tint="-0.24994659260841701"/>
      </left>
      <right/>
      <top style="medium">
        <color theme="6" tint="-0.24994659260841701"/>
      </top>
      <bottom/>
      <diagonal/>
    </border>
    <border>
      <left/>
      <right style="medium">
        <color theme="6" tint="-0.24994659260841701"/>
      </right>
      <top style="medium">
        <color theme="6" tint="-0.24994659260841701"/>
      </top>
      <bottom/>
      <diagonal/>
    </border>
    <border>
      <left style="medium">
        <color theme="6" tint="-0.24994659260841701"/>
      </left>
      <right/>
      <top/>
      <bottom style="medium">
        <color indexed="64"/>
      </bottom>
      <diagonal/>
    </border>
    <border>
      <left/>
      <right style="medium">
        <color theme="6" tint="-0.24994659260841701"/>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theme="6" tint="-0.24994659260841701"/>
      </left>
      <right/>
      <top style="medium">
        <color indexed="64"/>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0" fontId="2" fillId="0" borderId="0"/>
  </cellStyleXfs>
  <cellXfs count="438">
    <xf numFmtId="0" fontId="0" fillId="0" borderId="0" xfId="0"/>
    <xf numFmtId="0" fontId="12" fillId="2" borderId="0" xfId="0" applyFont="1" applyFill="1" applyAlignment="1">
      <alignment vertical="center"/>
    </xf>
    <xf numFmtId="0" fontId="15" fillId="2" borderId="0" xfId="0" applyFont="1" applyFill="1" applyAlignment="1">
      <alignment horizontal="center" vertical="center"/>
    </xf>
    <xf numFmtId="0" fontId="12" fillId="2" borderId="3" xfId="0" applyFont="1" applyFill="1" applyBorder="1" applyAlignment="1">
      <alignment vertical="center"/>
    </xf>
    <xf numFmtId="0" fontId="12" fillId="4" borderId="0" xfId="0" applyFont="1" applyFill="1" applyAlignment="1">
      <alignment vertical="center"/>
    </xf>
    <xf numFmtId="0" fontId="11" fillId="4" borderId="0" xfId="0" applyFont="1" applyFill="1" applyAlignment="1">
      <alignment vertical="center"/>
    </xf>
    <xf numFmtId="0" fontId="15" fillId="2" borderId="3" xfId="0" applyFont="1" applyFill="1" applyBorder="1" applyAlignment="1">
      <alignment horizontal="center" vertical="center"/>
    </xf>
    <xf numFmtId="0" fontId="17" fillId="2" borderId="0" xfId="0" applyFont="1" applyFill="1" applyAlignment="1">
      <alignment vertical="center"/>
    </xf>
    <xf numFmtId="0" fontId="11" fillId="2" borderId="0" xfId="0" applyFont="1" applyFill="1" applyAlignment="1">
      <alignment horizontal="center" vertical="center"/>
    </xf>
    <xf numFmtId="0" fontId="12"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13" fillId="2" borderId="0" xfId="0" applyFont="1" applyFill="1" applyAlignment="1">
      <alignment horizontal="center" vertical="center" wrapText="1"/>
    </xf>
    <xf numFmtId="0" fontId="17" fillId="2" borderId="0" xfId="0" applyFont="1" applyFill="1" applyAlignment="1">
      <alignment horizontal="left" vertical="center"/>
    </xf>
    <xf numFmtId="0" fontId="5" fillId="6" borderId="12" xfId="0" applyFont="1" applyFill="1" applyBorder="1" applyAlignment="1">
      <alignment horizontal="center" vertical="center" wrapText="1"/>
    </xf>
    <xf numFmtId="0" fontId="5" fillId="6" borderId="2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56" xfId="0" applyFont="1" applyFill="1" applyBorder="1" applyAlignment="1">
      <alignment horizontal="center" vertical="center"/>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0" xfId="0" applyFont="1"/>
    <xf numFmtId="0" fontId="0" fillId="0" borderId="0" xfId="0" applyAlignment="1">
      <alignment horizontal="center" vertical="center"/>
    </xf>
    <xf numFmtId="0" fontId="21" fillId="0" borderId="3" xfId="0" applyFont="1" applyBorder="1" applyAlignment="1">
      <alignment horizontal="left" vertical="center" wrapText="1"/>
    </xf>
    <xf numFmtId="0" fontId="37" fillId="0" borderId="12" xfId="1" applyFont="1" applyBorder="1" applyAlignment="1">
      <alignment horizontal="left" vertical="center" wrapText="1"/>
    </xf>
    <xf numFmtId="0" fontId="37" fillId="0" borderId="29" xfId="1" applyFont="1" applyBorder="1" applyAlignment="1">
      <alignment horizontal="left" vertical="center" wrapText="1"/>
    </xf>
    <xf numFmtId="0" fontId="21" fillId="0" borderId="20" xfId="0" applyFont="1" applyBorder="1" applyAlignment="1">
      <alignment horizontal="left" vertical="center" wrapText="1"/>
    </xf>
    <xf numFmtId="0" fontId="21" fillId="0" borderId="29" xfId="0" applyFont="1" applyBorder="1" applyAlignment="1">
      <alignment horizontal="left" vertical="center" wrapText="1"/>
    </xf>
    <xf numFmtId="0" fontId="21" fillId="0" borderId="12" xfId="0" applyFont="1" applyBorder="1" applyAlignment="1">
      <alignment horizontal="left" vertical="center" wrapText="1"/>
    </xf>
    <xf numFmtId="0" fontId="21" fillId="0" borderId="49" xfId="0" applyFont="1" applyBorder="1" applyAlignment="1">
      <alignment horizontal="left" vertical="center" wrapText="1"/>
    </xf>
    <xf numFmtId="0" fontId="21" fillId="0" borderId="32" xfId="0" applyFont="1" applyBorder="1" applyAlignment="1">
      <alignment horizontal="left" vertical="center" wrapText="1"/>
    </xf>
    <xf numFmtId="0" fontId="37" fillId="0" borderId="34" xfId="1" applyFont="1" applyBorder="1" applyAlignment="1">
      <alignment horizontal="left" vertical="center" wrapText="1"/>
    </xf>
    <xf numFmtId="0" fontId="37" fillId="0" borderId="3" xfId="1" applyFont="1" applyBorder="1" applyAlignment="1">
      <alignment horizontal="left" vertical="center" wrapText="1"/>
    </xf>
    <xf numFmtId="0" fontId="21" fillId="0" borderId="5" xfId="0" applyFont="1" applyBorder="1" applyAlignment="1">
      <alignment horizontal="left" vertical="center" wrapText="1"/>
    </xf>
    <xf numFmtId="0" fontId="37" fillId="0" borderId="3" xfId="0" applyFont="1" applyBorder="1" applyAlignment="1">
      <alignment horizontal="left" vertical="center" wrapText="1"/>
    </xf>
    <xf numFmtId="0" fontId="21" fillId="0" borderId="2" xfId="0" applyFont="1" applyBorder="1" applyAlignment="1">
      <alignment horizontal="left" vertical="center" wrapText="1"/>
    </xf>
    <xf numFmtId="0" fontId="37" fillId="0" borderId="2" xfId="1" applyFont="1" applyBorder="1" applyAlignment="1">
      <alignment horizontal="left" vertical="center" wrapText="1"/>
    </xf>
    <xf numFmtId="0" fontId="36" fillId="0" borderId="2" xfId="0" applyFont="1" applyBorder="1" applyAlignment="1">
      <alignment horizontal="left" vertical="center" wrapText="1"/>
    </xf>
    <xf numFmtId="0" fontId="21" fillId="0" borderId="13" xfId="0" applyFont="1" applyBorder="1" applyAlignment="1">
      <alignment vertical="center" wrapText="1"/>
    </xf>
    <xf numFmtId="0" fontId="26" fillId="0" borderId="13" xfId="0" applyFont="1" applyBorder="1" applyAlignment="1">
      <alignment vertical="center" wrapText="1"/>
    </xf>
    <xf numFmtId="0" fontId="21" fillId="0" borderId="52" xfId="0" applyFont="1" applyBorder="1" applyAlignment="1">
      <alignment vertical="center" wrapText="1"/>
    </xf>
    <xf numFmtId="0" fontId="26" fillId="0" borderId="52" xfId="0" applyFont="1" applyBorder="1" applyAlignment="1">
      <alignment vertical="center" wrapText="1"/>
    </xf>
    <xf numFmtId="0" fontId="21" fillId="0" borderId="3" xfId="0" applyFont="1" applyBorder="1" applyAlignment="1">
      <alignment vertical="center" wrapText="1"/>
    </xf>
    <xf numFmtId="0" fontId="26" fillId="0" borderId="2" xfId="0" applyFont="1" applyBorder="1" applyAlignment="1">
      <alignment horizontal="left" vertical="center" wrapText="1"/>
    </xf>
    <xf numFmtId="0" fontId="0" fillId="0" borderId="37" xfId="0" applyBorder="1" applyAlignment="1">
      <alignment vertical="center"/>
    </xf>
    <xf numFmtId="0" fontId="0" fillId="0" borderId="26" xfId="0" applyBorder="1" applyAlignment="1">
      <alignment horizontal="center" vertical="center"/>
    </xf>
    <xf numFmtId="0" fontId="0" fillId="0" borderId="38" xfId="0" applyBorder="1" applyAlignment="1">
      <alignment vertical="center"/>
    </xf>
    <xf numFmtId="0" fontId="0" fillId="0" borderId="57" xfId="0" applyBorder="1" applyAlignment="1">
      <alignment horizontal="center" vertical="center"/>
    </xf>
    <xf numFmtId="0" fontId="0" fillId="0" borderId="39" xfId="0" applyBorder="1" applyAlignment="1">
      <alignment vertical="center"/>
    </xf>
    <xf numFmtId="0" fontId="0" fillId="0" borderId="25" xfId="0"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29" xfId="0" applyFont="1" applyBorder="1" applyAlignment="1">
      <alignment horizontal="center" vertical="center"/>
    </xf>
    <xf numFmtId="0" fontId="5" fillId="6" borderId="3" xfId="0" applyFont="1"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28" fillId="0" borderId="10" xfId="0" applyFont="1" applyBorder="1" applyAlignment="1">
      <alignment horizontal="center" vertical="center"/>
    </xf>
    <xf numFmtId="0" fontId="5" fillId="6" borderId="5" xfId="0" applyFont="1" applyFill="1" applyBorder="1" applyAlignment="1">
      <alignment horizontal="center" vertical="center"/>
    </xf>
    <xf numFmtId="0" fontId="0" fillId="6" borderId="26" xfId="0" applyFill="1" applyBorder="1" applyAlignment="1">
      <alignment horizontal="center" vertical="center"/>
    </xf>
    <xf numFmtId="0" fontId="0" fillId="11" borderId="28" xfId="0" applyFill="1" applyBorder="1" applyAlignment="1">
      <alignment horizontal="center" vertical="center"/>
    </xf>
    <xf numFmtId="0" fontId="26" fillId="0" borderId="17" xfId="0" applyFont="1" applyBorder="1" applyAlignment="1">
      <alignment horizontal="left" vertical="center" wrapText="1"/>
    </xf>
    <xf numFmtId="0" fontId="26" fillId="0" borderId="15" xfId="0" applyFont="1" applyBorder="1" applyAlignment="1">
      <alignment horizontal="left" vertical="center" wrapText="1"/>
    </xf>
    <xf numFmtId="0" fontId="0" fillId="0" borderId="49" xfId="0" applyBorder="1" applyAlignment="1">
      <alignment horizontal="center" vertical="center"/>
    </xf>
    <xf numFmtId="0" fontId="21" fillId="0" borderId="64" xfId="0" applyFont="1" applyBorder="1" applyAlignment="1">
      <alignment horizontal="left" vertical="center" wrapText="1"/>
    </xf>
    <xf numFmtId="0" fontId="0" fillId="0" borderId="19" xfId="0" applyBorder="1" applyAlignment="1">
      <alignment horizontal="center" vertical="center"/>
    </xf>
    <xf numFmtId="0" fontId="37" fillId="0" borderId="64" xfId="1" applyFont="1" applyBorder="1" applyAlignment="1">
      <alignment horizontal="left" vertical="center" wrapText="1"/>
    </xf>
    <xf numFmtId="0" fontId="5" fillId="6" borderId="19" xfId="0" applyFont="1" applyFill="1" applyBorder="1" applyAlignment="1">
      <alignment horizontal="center" vertical="center"/>
    </xf>
    <xf numFmtId="0" fontId="28" fillId="0" borderId="59" xfId="0" applyFont="1" applyBorder="1" applyAlignment="1">
      <alignment horizontal="center" vertical="center"/>
    </xf>
    <xf numFmtId="0" fontId="0" fillId="6" borderId="19" xfId="0" applyFill="1" applyBorder="1" applyAlignment="1">
      <alignment horizontal="center" vertical="center"/>
    </xf>
    <xf numFmtId="0" fontId="7" fillId="0" borderId="37" xfId="0" applyFont="1" applyBorder="1" applyAlignment="1">
      <alignment horizontal="center" vertical="center"/>
    </xf>
    <xf numFmtId="0" fontId="35" fillId="7" borderId="33" xfId="0" applyFont="1" applyFill="1" applyBorder="1" applyAlignment="1">
      <alignment horizontal="center" vertical="center"/>
    </xf>
    <xf numFmtId="0" fontId="35" fillId="7" borderId="36" xfId="0" applyFont="1" applyFill="1" applyBorder="1" applyAlignment="1">
      <alignment horizontal="center" vertical="center"/>
    </xf>
    <xf numFmtId="0" fontId="19" fillId="3" borderId="28" xfId="0" applyFont="1" applyFill="1" applyBorder="1" applyAlignment="1">
      <alignment horizontal="center" vertical="center"/>
    </xf>
    <xf numFmtId="0" fontId="5" fillId="0" borderId="25" xfId="0" applyFont="1" applyBorder="1" applyAlignment="1">
      <alignment horizontal="center" vertical="center"/>
    </xf>
    <xf numFmtId="0" fontId="28" fillId="0" borderId="0" xfId="0" applyFont="1"/>
    <xf numFmtId="0" fontId="28" fillId="11" borderId="35" xfId="0" applyFont="1" applyFill="1" applyBorder="1" applyAlignment="1">
      <alignment horizontal="center" vertical="center"/>
    </xf>
    <xf numFmtId="0" fontId="28" fillId="0" borderId="44" xfId="0" applyFont="1" applyBorder="1" applyAlignment="1">
      <alignment horizontal="center" vertical="center" wrapText="1"/>
    </xf>
    <xf numFmtId="0" fontId="28" fillId="0" borderId="43" xfId="0" applyFont="1" applyBorder="1" applyAlignment="1">
      <alignment horizontal="center" vertical="center"/>
    </xf>
    <xf numFmtId="0" fontId="28" fillId="0" borderId="42"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8" fillId="0" borderId="30" xfId="0" applyFont="1" applyBorder="1" applyAlignment="1">
      <alignment horizontal="center" vertical="center"/>
    </xf>
    <xf numFmtId="0" fontId="5" fillId="6" borderId="25" xfId="0" applyFont="1" applyFill="1" applyBorder="1" applyAlignment="1">
      <alignment horizontal="center" vertical="center"/>
    </xf>
    <xf numFmtId="0" fontId="26" fillId="0" borderId="13" xfId="0" applyFont="1" applyBorder="1" applyAlignment="1">
      <alignment horizontal="left" vertical="center" wrapText="1"/>
    </xf>
    <xf numFmtId="0" fontId="7" fillId="2" borderId="0" xfId="0" applyFont="1" applyFill="1" applyAlignment="1">
      <alignment horizontal="center" vertical="center"/>
    </xf>
    <xf numFmtId="0" fontId="23" fillId="2" borderId="0" xfId="0" applyFont="1" applyFill="1" applyAlignment="1">
      <alignment horizontal="center" vertical="center"/>
    </xf>
    <xf numFmtId="0" fontId="34" fillId="0" borderId="0" xfId="0" applyFont="1"/>
    <xf numFmtId="0" fontId="35" fillId="11" borderId="57" xfId="0" applyFont="1" applyFill="1" applyBorder="1" applyAlignment="1">
      <alignment horizontal="center" vertical="center"/>
    </xf>
    <xf numFmtId="0" fontId="35" fillId="11" borderId="46" xfId="0" applyFont="1" applyFill="1" applyBorder="1" applyAlignment="1">
      <alignment horizontal="center" vertical="center"/>
    </xf>
    <xf numFmtId="0" fontId="0" fillId="7" borderId="66" xfId="0" applyFill="1" applyBorder="1"/>
    <xf numFmtId="0" fontId="0" fillId="7" borderId="68" xfId="0" applyFill="1" applyBorder="1"/>
    <xf numFmtId="0" fontId="5" fillId="6" borderId="32" xfId="0" applyFont="1" applyFill="1" applyBorder="1" applyAlignment="1">
      <alignment horizontal="center" vertical="center"/>
    </xf>
    <xf numFmtId="0" fontId="5" fillId="0" borderId="43" xfId="0" applyFont="1" applyBorder="1" applyAlignment="1">
      <alignment horizontal="center" vertical="center"/>
    </xf>
    <xf numFmtId="0" fontId="21" fillId="0" borderId="10" xfId="0" applyFont="1" applyBorder="1" applyAlignment="1">
      <alignment vertical="center" wrapText="1"/>
    </xf>
    <xf numFmtId="0" fontId="5" fillId="0" borderId="3" xfId="0" applyFont="1" applyBorder="1" applyAlignment="1">
      <alignment horizontal="center" vertical="center"/>
    </xf>
    <xf numFmtId="0" fontId="28" fillId="0" borderId="63" xfId="0" applyFont="1" applyBorder="1" applyAlignment="1">
      <alignment horizontal="center" vertical="center"/>
    </xf>
    <xf numFmtId="0" fontId="21" fillId="0" borderId="69" xfId="0" applyFont="1" applyBorder="1" applyAlignment="1">
      <alignment horizontal="left" vertical="center" wrapText="1"/>
    </xf>
    <xf numFmtId="0" fontId="5" fillId="0" borderId="16" xfId="0" applyFont="1" applyBorder="1" applyAlignment="1">
      <alignment horizontal="center" vertical="center"/>
    </xf>
    <xf numFmtId="0" fontId="5" fillId="4" borderId="26" xfId="0" applyFont="1" applyFill="1" applyBorder="1" applyAlignment="1">
      <alignment horizontal="center" vertical="center"/>
    </xf>
    <xf numFmtId="0" fontId="0" fillId="0" borderId="21" xfId="0" applyBorder="1" applyAlignment="1">
      <alignment horizontal="left" vertical="center" wrapText="1"/>
    </xf>
    <xf numFmtId="0" fontId="0" fillId="0" borderId="9" xfId="0" applyBorder="1" applyAlignment="1">
      <alignment horizontal="left" vertical="center" wrapText="1"/>
    </xf>
    <xf numFmtId="0" fontId="0" fillId="0" borderId="51" xfId="0" applyBorder="1" applyAlignment="1">
      <alignment horizontal="left" vertical="center" wrapText="1"/>
    </xf>
    <xf numFmtId="0" fontId="0" fillId="0" borderId="27" xfId="0" applyBorder="1" applyAlignment="1">
      <alignment horizontal="left" vertical="center" wrapText="1"/>
    </xf>
    <xf numFmtId="0" fontId="0" fillId="0" borderId="58" xfId="0" applyBorder="1" applyAlignment="1">
      <alignment vertical="center" wrapText="1"/>
    </xf>
    <xf numFmtId="0" fontId="0" fillId="0" borderId="38" xfId="0" applyBorder="1" applyAlignment="1">
      <alignment vertical="center" wrapText="1"/>
    </xf>
    <xf numFmtId="0" fontId="0" fillId="0" borderId="37" xfId="0" applyBorder="1" applyAlignment="1">
      <alignment vertical="center" wrapText="1"/>
    </xf>
    <xf numFmtId="0" fontId="21" fillId="0" borderId="38" xfId="0" applyFont="1" applyBorder="1" applyAlignment="1">
      <alignment vertical="center" wrapText="1"/>
    </xf>
    <xf numFmtId="0" fontId="0" fillId="0" borderId="39" xfId="0" applyBorder="1" applyAlignment="1">
      <alignment vertical="center" wrapText="1"/>
    </xf>
    <xf numFmtId="0" fontId="21" fillId="0" borderId="46" xfId="0" applyFont="1" applyBorder="1" applyAlignment="1">
      <alignment horizontal="left" vertical="center" wrapText="1"/>
    </xf>
    <xf numFmtId="0" fontId="0" fillId="0" borderId="40" xfId="0" applyBorder="1" applyAlignment="1">
      <alignment vertical="center" wrapText="1"/>
    </xf>
    <xf numFmtId="0" fontId="7" fillId="2" borderId="2" xfId="0" applyFont="1" applyFill="1" applyBorder="1" applyAlignment="1">
      <alignment horizontal="left"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0" fillId="0" borderId="0" xfId="0" applyAlignment="1">
      <alignment vertical="center"/>
    </xf>
    <xf numFmtId="0" fontId="7" fillId="2" borderId="12" xfId="0" applyFont="1" applyFill="1" applyBorder="1" applyAlignment="1">
      <alignment horizontal="center" vertical="center"/>
    </xf>
    <xf numFmtId="0" fontId="17" fillId="0" borderId="0" xfId="0" applyFont="1" applyAlignment="1">
      <alignment vertical="center"/>
    </xf>
    <xf numFmtId="0" fontId="7" fillId="0" borderId="0" xfId="0" applyFont="1" applyAlignment="1">
      <alignment vertical="center"/>
    </xf>
    <xf numFmtId="0" fontId="24" fillId="0" borderId="23" xfId="0" applyFont="1" applyBorder="1" applyAlignment="1">
      <alignment horizontal="left" wrapText="1"/>
    </xf>
    <xf numFmtId="0" fontId="39" fillId="0" borderId="18" xfId="0" applyFont="1" applyBorder="1" applyAlignment="1">
      <alignment vertical="center" wrapText="1"/>
    </xf>
    <xf numFmtId="0" fontId="39" fillId="0" borderId="2" xfId="0" applyFont="1" applyBorder="1" applyAlignment="1">
      <alignment vertical="center" wrapText="1"/>
    </xf>
    <xf numFmtId="0" fontId="39" fillId="0" borderId="46" xfId="0" applyFont="1" applyBorder="1" applyAlignment="1">
      <alignment vertical="center" wrapText="1"/>
    </xf>
    <xf numFmtId="0" fontId="26" fillId="0" borderId="18" xfId="0" applyFont="1" applyBorder="1" applyAlignment="1">
      <alignment vertical="center" wrapText="1"/>
    </xf>
    <xf numFmtId="0" fontId="26" fillId="0" borderId="2" xfId="0" applyFont="1" applyBorder="1" applyAlignment="1">
      <alignment vertical="center" wrapText="1"/>
    </xf>
    <xf numFmtId="20" fontId="26" fillId="0" borderId="2" xfId="0" applyNumberFormat="1" applyFont="1" applyBorder="1" applyAlignment="1">
      <alignment vertical="center" wrapText="1"/>
    </xf>
    <xf numFmtId="0" fontId="40" fillId="0" borderId="2" xfId="0" applyFont="1" applyBorder="1" applyAlignment="1">
      <alignment horizontal="left" vertical="center" wrapText="1"/>
    </xf>
    <xf numFmtId="0" fontId="26" fillId="0" borderId="24" xfId="0" applyFont="1" applyBorder="1" applyAlignment="1">
      <alignment vertical="center" wrapText="1"/>
    </xf>
    <xf numFmtId="0" fontId="0" fillId="0" borderId="71" xfId="0" applyBorder="1" applyAlignment="1">
      <alignment vertical="center" wrapText="1"/>
    </xf>
    <xf numFmtId="0" fontId="26" fillId="0" borderId="46" xfId="0" applyFont="1" applyBorder="1" applyAlignment="1">
      <alignment vertical="center" wrapText="1"/>
    </xf>
    <xf numFmtId="2" fontId="0" fillId="0" borderId="3" xfId="0" applyNumberFormat="1" applyBorder="1" applyAlignment="1">
      <alignment horizontal="center" vertical="center"/>
    </xf>
    <xf numFmtId="0" fontId="5" fillId="0" borderId="0" xfId="0" applyFont="1" applyAlignment="1">
      <alignment vertical="center"/>
    </xf>
    <xf numFmtId="0" fontId="36" fillId="7" borderId="65" xfId="0" applyFont="1" applyFill="1" applyBorder="1"/>
    <xf numFmtId="0" fontId="36" fillId="7" borderId="67" xfId="0" applyFont="1" applyFill="1" applyBorder="1"/>
    <xf numFmtId="0" fontId="46" fillId="0" borderId="0" xfId="0" applyFont="1" applyAlignment="1">
      <alignment vertical="center"/>
    </xf>
    <xf numFmtId="0" fontId="0" fillId="12" borderId="3" xfId="0" applyFill="1" applyBorder="1" applyAlignment="1">
      <alignment horizontal="center" vertical="center" wrapText="1"/>
    </xf>
    <xf numFmtId="0" fontId="0" fillId="12" borderId="3" xfId="0" applyFill="1" applyBorder="1" applyAlignment="1">
      <alignment horizontal="center" vertical="center"/>
    </xf>
    <xf numFmtId="0" fontId="7" fillId="2" borderId="0" xfId="0" applyFont="1" applyFill="1" applyAlignment="1">
      <alignment vertical="center"/>
    </xf>
    <xf numFmtId="0" fontId="10" fillId="2" borderId="0" xfId="0" applyFont="1" applyFill="1" applyAlignment="1">
      <alignment horizontal="center" vertical="center"/>
    </xf>
    <xf numFmtId="0" fontId="16" fillId="2" borderId="0" xfId="0" applyFont="1" applyFill="1" applyAlignment="1">
      <alignment vertical="center"/>
    </xf>
    <xf numFmtId="0" fontId="11" fillId="2" borderId="0" xfId="0" applyFont="1" applyFill="1" applyAlignment="1">
      <alignment horizontal="center" vertical="center" shrinkToFit="1"/>
    </xf>
    <xf numFmtId="0" fontId="8" fillId="2" borderId="0" xfId="0" applyFont="1" applyFill="1" applyAlignment="1">
      <alignment horizontal="right" vertical="center"/>
    </xf>
    <xf numFmtId="0" fontId="7" fillId="0" borderId="0" xfId="0" applyFont="1" applyAlignment="1">
      <alignment horizontal="center" vertical="center"/>
    </xf>
    <xf numFmtId="0" fontId="23" fillId="2" borderId="0" xfId="0" applyFont="1" applyFill="1" applyAlignment="1">
      <alignment vertical="center"/>
    </xf>
    <xf numFmtId="0" fontId="11" fillId="0" borderId="0" xfId="0" applyFont="1" applyAlignment="1">
      <alignment horizontal="center" vertical="center"/>
    </xf>
    <xf numFmtId="0" fontId="18" fillId="0" borderId="0" xfId="0" applyFont="1" applyAlignment="1">
      <alignment horizontal="left" vertical="center"/>
    </xf>
    <xf numFmtId="0" fontId="18" fillId="2" borderId="0" xfId="0" applyFont="1" applyFill="1" applyAlignment="1">
      <alignment horizontal="left" vertical="center"/>
    </xf>
    <xf numFmtId="0" fontId="12" fillId="0" borderId="0" xfId="0" applyFont="1" applyAlignment="1">
      <alignment horizontal="center" vertical="center"/>
    </xf>
    <xf numFmtId="0" fontId="4" fillId="0" borderId="0" xfId="0" applyFont="1" applyAlignment="1">
      <alignment horizontal="center" vertical="center"/>
    </xf>
    <xf numFmtId="0" fontId="17" fillId="0" borderId="0" xfId="0" applyFont="1" applyAlignment="1">
      <alignment horizontal="left" vertical="center"/>
    </xf>
    <xf numFmtId="0" fontId="12" fillId="2" borderId="0" xfId="0" applyFont="1" applyFill="1" applyAlignment="1">
      <alignment horizontal="center" vertical="center"/>
    </xf>
    <xf numFmtId="0" fontId="4" fillId="2" borderId="0" xfId="0" applyFont="1" applyFill="1" applyAlignment="1">
      <alignment horizontal="center" vertical="center"/>
    </xf>
    <xf numFmtId="0" fontId="7" fillId="0" borderId="0" xfId="0" applyFont="1" applyAlignment="1">
      <alignment vertical="center" wrapText="1"/>
    </xf>
    <xf numFmtId="0" fontId="7" fillId="0" borderId="3" xfId="0" applyFont="1" applyBorder="1" applyAlignment="1">
      <alignment horizontal="center" vertical="center"/>
    </xf>
    <xf numFmtId="0" fontId="21"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xf>
    <xf numFmtId="0" fontId="6" fillId="2" borderId="0" xfId="0" applyFont="1" applyFill="1" applyAlignment="1">
      <alignment vertical="center"/>
    </xf>
    <xf numFmtId="0" fontId="14" fillId="2" borderId="0" xfId="0" applyFont="1" applyFill="1" applyAlignment="1">
      <alignment vertical="center"/>
    </xf>
    <xf numFmtId="0" fontId="7" fillId="0" borderId="0" xfId="0" applyFont="1" applyAlignment="1">
      <alignment horizontal="center" vertical="center" wrapText="1"/>
    </xf>
    <xf numFmtId="0" fontId="16" fillId="2" borderId="0" xfId="0" applyFont="1" applyFill="1" applyAlignment="1">
      <alignment horizontal="center" vertical="center"/>
    </xf>
    <xf numFmtId="0" fontId="3" fillId="2" borderId="0" xfId="0" applyFont="1" applyFill="1" applyAlignment="1">
      <alignment horizontal="left" vertical="center"/>
    </xf>
    <xf numFmtId="9" fontId="11" fillId="2" borderId="0" xfId="0" applyNumberFormat="1" applyFont="1" applyFill="1" applyAlignment="1">
      <alignment horizontal="center" vertical="center"/>
    </xf>
    <xf numFmtId="0" fontId="48" fillId="0" borderId="39" xfId="0" applyFont="1" applyBorder="1" applyAlignment="1">
      <alignment horizontal="left" wrapText="1"/>
    </xf>
    <xf numFmtId="0" fontId="0" fillId="0" borderId="23" xfId="0" applyBorder="1" applyAlignment="1">
      <alignment horizontal="left" vertical="center" wrapText="1"/>
    </xf>
    <xf numFmtId="0" fontId="0" fillId="0" borderId="70" xfId="0" applyBorder="1" applyAlignment="1">
      <alignment vertical="center" wrapText="1"/>
    </xf>
    <xf numFmtId="0" fontId="10" fillId="2" borderId="0" xfId="0" applyFont="1" applyFill="1" applyAlignment="1">
      <alignment vertical="center"/>
    </xf>
    <xf numFmtId="0" fontId="0" fillId="0" borderId="40" xfId="0" applyBorder="1" applyAlignment="1">
      <alignment horizontal="left" vertical="center" wrapText="1"/>
    </xf>
    <xf numFmtId="0" fontId="0" fillId="0" borderId="0" xfId="0" applyAlignment="1">
      <alignment horizontal="left"/>
    </xf>
    <xf numFmtId="0" fontId="0" fillId="0" borderId="38" xfId="0" applyBorder="1" applyAlignment="1">
      <alignment horizontal="left" vertical="center" wrapText="1"/>
    </xf>
    <xf numFmtId="2" fontId="24" fillId="5" borderId="8" xfId="0" applyNumberFormat="1" applyFont="1" applyFill="1" applyBorder="1"/>
    <xf numFmtId="0" fontId="7" fillId="2" borderId="0" xfId="0" applyFont="1" applyFill="1" applyAlignment="1">
      <alignment horizontal="right" vertical="center"/>
    </xf>
    <xf numFmtId="0" fontId="0" fillId="0" borderId="50" xfId="0" applyBorder="1" applyAlignment="1">
      <alignment horizontal="center" vertical="center"/>
    </xf>
    <xf numFmtId="2" fontId="25" fillId="5" borderId="47" xfId="0" applyNumberFormat="1" applyFont="1" applyFill="1" applyBorder="1" applyAlignment="1">
      <alignment horizontal="center" vertical="center"/>
    </xf>
    <xf numFmtId="2" fontId="25" fillId="5" borderId="9" xfId="0" applyNumberFormat="1" applyFont="1" applyFill="1" applyBorder="1" applyAlignment="1">
      <alignment horizontal="center" vertical="center"/>
    </xf>
    <xf numFmtId="2" fontId="25" fillId="5" borderId="8" xfId="0" applyNumberFormat="1" applyFont="1" applyFill="1" applyBorder="1" applyAlignment="1">
      <alignment horizontal="center" vertical="center"/>
    </xf>
    <xf numFmtId="0" fontId="0" fillId="0" borderId="31" xfId="0" applyBorder="1" applyAlignment="1">
      <alignment horizontal="center" vertical="center"/>
    </xf>
    <xf numFmtId="0" fontId="7" fillId="0" borderId="48" xfId="0" applyFont="1" applyBorder="1" applyAlignment="1">
      <alignment horizontal="center" vertical="center"/>
    </xf>
    <xf numFmtId="0" fontId="7" fillId="0" borderId="34" xfId="0" applyFont="1" applyBorder="1" applyAlignment="1">
      <alignment horizontal="center" vertical="center"/>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49" xfId="0" applyFont="1" applyBorder="1" applyAlignment="1">
      <alignment horizontal="center" vertical="center" wrapText="1"/>
    </xf>
    <xf numFmtId="0" fontId="17" fillId="2" borderId="49" xfId="0" applyFont="1" applyFill="1" applyBorder="1" applyAlignment="1">
      <alignment horizontal="center" vertical="center"/>
    </xf>
    <xf numFmtId="0" fontId="17" fillId="2" borderId="50" xfId="0" applyFont="1" applyFill="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0" fillId="13" borderId="43" xfId="0" applyFill="1" applyBorder="1" applyAlignment="1">
      <alignment horizontal="center" vertical="center"/>
    </xf>
    <xf numFmtId="0" fontId="34" fillId="14" borderId="43" xfId="0" applyFont="1" applyFill="1" applyBorder="1" applyAlignment="1">
      <alignment horizontal="center" vertical="center"/>
    </xf>
    <xf numFmtId="0" fontId="34" fillId="14" borderId="42" xfId="0" applyFont="1" applyFill="1" applyBorder="1" applyAlignment="1">
      <alignment horizontal="center" vertical="center"/>
    </xf>
    <xf numFmtId="0" fontId="0" fillId="0" borderId="60"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vertical="center"/>
    </xf>
    <xf numFmtId="2" fontId="7" fillId="2" borderId="43" xfId="0" applyNumberFormat="1" applyFont="1" applyFill="1" applyBorder="1" applyAlignment="1">
      <alignment vertical="center"/>
    </xf>
    <xf numFmtId="0" fontId="1" fillId="0" borderId="30" xfId="0" applyFont="1" applyBorder="1" applyAlignment="1">
      <alignment vertical="center"/>
    </xf>
    <xf numFmtId="2" fontId="7" fillId="0" borderId="61" xfId="0" applyNumberFormat="1" applyFont="1" applyBorder="1" applyAlignment="1">
      <alignment vertical="center"/>
    </xf>
    <xf numFmtId="2" fontId="7" fillId="2" borderId="61" xfId="0" applyNumberFormat="1" applyFont="1" applyFill="1" applyBorder="1" applyAlignment="1">
      <alignment horizontal="right" vertical="center"/>
    </xf>
    <xf numFmtId="0" fontId="54" fillId="15" borderId="35" xfId="0" applyFont="1" applyFill="1" applyBorder="1" applyAlignment="1">
      <alignment horizontal="center" vertical="center"/>
    </xf>
    <xf numFmtId="0" fontId="54" fillId="15" borderId="36" xfId="0" applyFont="1" applyFill="1" applyBorder="1" applyAlignment="1">
      <alignment horizontal="center" vertical="center"/>
    </xf>
    <xf numFmtId="2" fontId="7" fillId="0" borderId="44" xfId="0" applyNumberFormat="1" applyFont="1" applyBorder="1" applyAlignment="1">
      <alignment vertical="center"/>
    </xf>
    <xf numFmtId="2" fontId="7" fillId="0" borderId="44" xfId="0" applyNumberFormat="1" applyFont="1" applyBorder="1" applyAlignment="1">
      <alignment horizontal="right" vertical="center"/>
    </xf>
    <xf numFmtId="0" fontId="19" fillId="6" borderId="28" xfId="0" applyFont="1" applyFill="1" applyBorder="1" applyAlignment="1">
      <alignment horizontal="center" vertical="center"/>
    </xf>
    <xf numFmtId="0" fontId="10" fillId="2" borderId="0" xfId="0" applyFont="1" applyFill="1" applyAlignment="1">
      <alignment horizontal="left" vertical="center"/>
    </xf>
    <xf numFmtId="0" fontId="7" fillId="2" borderId="9" xfId="0" applyFont="1" applyFill="1" applyBorder="1" applyAlignment="1">
      <alignment vertical="center"/>
    </xf>
    <xf numFmtId="0" fontId="1" fillId="0" borderId="0" xfId="0" applyFont="1" applyAlignment="1">
      <alignment vertical="center" wrapText="1"/>
    </xf>
    <xf numFmtId="0" fontId="20" fillId="0" borderId="0" xfId="0" applyFont="1" applyAlignment="1">
      <alignment vertical="center" wrapText="1"/>
    </xf>
    <xf numFmtId="0" fontId="11" fillId="2" borderId="12"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10" xfId="0" applyFont="1" applyFill="1" applyBorder="1" applyAlignment="1">
      <alignment horizontal="center" vertical="center"/>
    </xf>
    <xf numFmtId="0" fontId="7" fillId="2" borderId="28" xfId="0" applyFont="1" applyFill="1" applyBorder="1" applyAlignment="1">
      <alignment vertical="center"/>
    </xf>
    <xf numFmtId="0" fontId="7" fillId="2" borderId="20"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6" xfId="0" applyFont="1" applyFill="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31" xfId="0" applyFont="1" applyBorder="1" applyAlignment="1">
      <alignment horizontal="center" vertical="center"/>
    </xf>
    <xf numFmtId="0" fontId="7" fillId="0" borderId="27" xfId="0" applyFont="1" applyBorder="1" applyAlignment="1">
      <alignment horizontal="center" vertical="center"/>
    </xf>
    <xf numFmtId="0" fontId="7" fillId="0" borderId="24"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9" fillId="10" borderId="52"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9" fillId="10" borderId="46"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22" xfId="0" applyFont="1" applyFill="1" applyBorder="1" applyAlignment="1">
      <alignment horizontal="center" vertical="center" wrapText="1"/>
    </xf>
    <xf numFmtId="0" fontId="19" fillId="8" borderId="52"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22" xfId="0" applyFont="1" applyFill="1" applyBorder="1" applyAlignment="1">
      <alignment horizontal="center" vertical="center" wrapText="1"/>
    </xf>
    <xf numFmtId="0" fontId="17" fillId="2" borderId="2" xfId="0" applyFont="1" applyFill="1" applyBorder="1" applyAlignment="1">
      <alignment horizontal="left" vertical="center"/>
    </xf>
    <xf numFmtId="0" fontId="17" fillId="2" borderId="26" xfId="0" applyFont="1" applyFill="1" applyBorder="1" applyAlignment="1">
      <alignment horizontal="left" vertical="center"/>
    </xf>
    <xf numFmtId="2" fontId="11" fillId="2" borderId="0" xfId="0" applyNumberFormat="1" applyFont="1" applyFill="1" applyAlignment="1">
      <alignment horizontal="center"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8" borderId="62"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9" fillId="10" borderId="62" xfId="0" applyFont="1" applyFill="1" applyBorder="1" applyAlignment="1">
      <alignment horizontal="center" vertical="center" wrapText="1"/>
    </xf>
    <xf numFmtId="0" fontId="19" fillId="10" borderId="45" xfId="0" applyFont="1" applyFill="1" applyBorder="1" applyAlignment="1">
      <alignment horizontal="center" vertical="center" wrapText="1"/>
    </xf>
    <xf numFmtId="0" fontId="7" fillId="2" borderId="29" xfId="0" applyFont="1" applyFill="1" applyBorder="1" applyAlignment="1">
      <alignment horizontal="center" vertical="center"/>
    </xf>
    <xf numFmtId="0" fontId="0" fillId="0" borderId="21" xfId="0" applyBorder="1" applyAlignment="1">
      <alignment horizontal="center" vertical="center"/>
    </xf>
    <xf numFmtId="0" fontId="7" fillId="2" borderId="30" xfId="0" applyFont="1" applyFill="1" applyBorder="1" applyAlignment="1">
      <alignment horizontal="center" vertical="center"/>
    </xf>
    <xf numFmtId="0" fontId="0" fillId="0" borderId="27" xfId="0" applyBorder="1" applyAlignment="1">
      <alignment horizontal="center" vertical="center"/>
    </xf>
    <xf numFmtId="0" fontId="7" fillId="2" borderId="10" xfId="0" applyFont="1" applyFill="1" applyBorder="1" applyAlignment="1">
      <alignment horizontal="center" vertical="center"/>
    </xf>
    <xf numFmtId="0" fontId="0" fillId="0" borderId="22" xfId="0" applyBorder="1" applyAlignment="1">
      <alignment horizontal="center" vertical="center"/>
    </xf>
    <xf numFmtId="0" fontId="7" fillId="2" borderId="12" xfId="0" applyFont="1" applyFill="1" applyBorder="1" applyAlignment="1">
      <alignment horizontal="center" vertical="center"/>
    </xf>
    <xf numFmtId="0" fontId="0" fillId="0" borderId="23" xfId="0" applyBorder="1" applyAlignment="1">
      <alignment horizontal="center" vertical="center"/>
    </xf>
    <xf numFmtId="0" fontId="45" fillId="2" borderId="10" xfId="0" applyFont="1" applyFill="1" applyBorder="1" applyAlignment="1">
      <alignment horizontal="center" vertical="center"/>
    </xf>
    <xf numFmtId="0" fontId="21" fillId="0" borderId="22" xfId="0" applyFont="1" applyBorder="1" applyAlignment="1">
      <alignment vertical="center"/>
    </xf>
    <xf numFmtId="14" fontId="0" fillId="0" borderId="6" xfId="0" applyNumberFormat="1" applyBorder="1" applyAlignment="1">
      <alignment horizontal="center" vertical="center"/>
    </xf>
    <xf numFmtId="0" fontId="0" fillId="0" borderId="8" xfId="0" applyBorder="1" applyAlignment="1">
      <alignment vertical="center"/>
    </xf>
    <xf numFmtId="0" fontId="0" fillId="0" borderId="2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2" xfId="0" applyBorder="1" applyAlignment="1">
      <alignment vertical="center"/>
    </xf>
    <xf numFmtId="0" fontId="42" fillId="0" borderId="44" xfId="0" applyFont="1" applyBorder="1" applyAlignment="1">
      <alignment horizontal="center" vertical="center"/>
    </xf>
    <xf numFmtId="0" fontId="42" fillId="0" borderId="61" xfId="0" applyFont="1" applyBorder="1" applyAlignment="1">
      <alignment horizontal="center" vertical="center"/>
    </xf>
    <xf numFmtId="0" fontId="7" fillId="2" borderId="2" xfId="0" applyFont="1" applyFill="1" applyBorder="1" applyAlignment="1">
      <alignment horizontal="left" vertical="center"/>
    </xf>
    <xf numFmtId="0" fontId="7" fillId="2" borderId="26" xfId="0" applyFont="1" applyFill="1" applyBorder="1" applyAlignment="1">
      <alignment horizontal="left" vertical="center"/>
    </xf>
    <xf numFmtId="0" fontId="17" fillId="0" borderId="2" xfId="0" applyFont="1" applyBorder="1" applyAlignment="1">
      <alignment horizontal="left" vertical="center"/>
    </xf>
    <xf numFmtId="0" fontId="17" fillId="0" borderId="26"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10"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22" xfId="0" applyFont="1" applyFill="1" applyBorder="1" applyAlignment="1">
      <alignment horizontal="center" vertical="center"/>
    </xf>
    <xf numFmtId="0" fontId="6" fillId="8" borderId="6"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17" fillId="0" borderId="0" xfId="0" applyFont="1" applyAlignment="1">
      <alignment vertical="center"/>
    </xf>
    <xf numFmtId="0" fontId="7" fillId="0" borderId="0" xfId="0" applyFont="1" applyAlignment="1">
      <alignment vertical="center"/>
    </xf>
    <xf numFmtId="0" fontId="9" fillId="2" borderId="0" xfId="0" applyFont="1" applyFill="1" applyAlignment="1">
      <alignment horizontal="center" vertical="center"/>
    </xf>
    <xf numFmtId="0" fontId="7" fillId="2" borderId="6"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5" fillId="16" borderId="35" xfId="0" applyFont="1" applyFill="1" applyBorder="1" applyAlignment="1">
      <alignment horizontal="center" vertical="center"/>
    </xf>
    <xf numFmtId="0" fontId="35" fillId="16" borderId="41" xfId="0" applyFont="1" applyFill="1" applyBorder="1" applyAlignment="1">
      <alignment horizontal="center" vertical="center"/>
    </xf>
    <xf numFmtId="0" fontId="35" fillId="16" borderId="47" xfId="0" applyFont="1" applyFill="1" applyBorder="1" applyAlignment="1">
      <alignment horizontal="center" vertical="center"/>
    </xf>
    <xf numFmtId="0" fontId="11" fillId="2" borderId="1" xfId="0" applyFont="1" applyFill="1" applyBorder="1" applyAlignment="1">
      <alignment horizontal="center"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left" vertical="center"/>
    </xf>
    <xf numFmtId="0" fontId="1" fillId="0" borderId="12" xfId="0" applyFont="1" applyBorder="1" applyAlignment="1">
      <alignment vertical="center"/>
    </xf>
    <xf numFmtId="0" fontId="21" fillId="0" borderId="1" xfId="0" applyFont="1" applyBorder="1" applyAlignment="1">
      <alignment vertical="center"/>
    </xf>
    <xf numFmtId="0" fontId="19" fillId="6" borderId="35" xfId="0" applyFont="1" applyFill="1" applyBorder="1" applyAlignment="1">
      <alignment horizontal="center" vertical="center"/>
    </xf>
    <xf numFmtId="0" fontId="19" fillId="6" borderId="41" xfId="0" applyFont="1" applyFill="1" applyBorder="1" applyAlignment="1">
      <alignment horizontal="center" vertical="center"/>
    </xf>
    <xf numFmtId="0" fontId="1" fillId="0" borderId="29" xfId="0" applyFont="1" applyBorder="1" applyAlignment="1">
      <alignment vertical="center"/>
    </xf>
    <xf numFmtId="0" fontId="21" fillId="0" borderId="4" xfId="0" applyFont="1" applyBorder="1" applyAlignment="1">
      <alignment vertical="center"/>
    </xf>
    <xf numFmtId="0" fontId="1" fillId="9" borderId="55" xfId="0" applyFont="1" applyFill="1" applyBorder="1" applyAlignment="1">
      <alignment horizontal="left" vertical="center" wrapText="1"/>
    </xf>
    <xf numFmtId="0" fontId="1" fillId="9" borderId="53" xfId="0" applyFont="1" applyFill="1" applyBorder="1" applyAlignment="1">
      <alignment horizontal="left" vertical="center" wrapText="1"/>
    </xf>
    <xf numFmtId="0" fontId="1" fillId="9" borderId="54" xfId="0" applyFont="1" applyFill="1" applyBorder="1" applyAlignment="1">
      <alignment horizontal="left" vertical="center" wrapText="1"/>
    </xf>
    <xf numFmtId="0" fontId="1" fillId="10" borderId="29" xfId="0" applyFont="1" applyFill="1" applyBorder="1" applyAlignment="1">
      <alignment horizontal="left" vertical="center" wrapText="1"/>
    </xf>
    <xf numFmtId="0" fontId="1" fillId="10" borderId="4"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1" fillId="8" borderId="73" xfId="0" applyFont="1" applyFill="1" applyBorder="1" applyAlignment="1">
      <alignment horizontal="left" vertical="center"/>
    </xf>
    <xf numFmtId="0" fontId="1" fillId="8" borderId="14" xfId="0" applyFont="1" applyFill="1" applyBorder="1" applyAlignment="1">
      <alignment horizontal="left" vertical="center"/>
    </xf>
    <xf numFmtId="0" fontId="1" fillId="8" borderId="51" xfId="0" applyFont="1" applyFill="1" applyBorder="1" applyAlignment="1">
      <alignment horizontal="left" vertical="center"/>
    </xf>
    <xf numFmtId="0" fontId="1" fillId="8" borderId="35" xfId="0" applyFont="1" applyFill="1" applyBorder="1" applyAlignment="1">
      <alignment horizontal="left" vertical="center"/>
    </xf>
    <xf numFmtId="0" fontId="1" fillId="8" borderId="41" xfId="0" applyFont="1" applyFill="1" applyBorder="1" applyAlignment="1">
      <alignment horizontal="left" vertical="center"/>
    </xf>
    <xf numFmtId="0" fontId="1" fillId="8" borderId="47" xfId="0" applyFont="1" applyFill="1" applyBorder="1" applyAlignment="1">
      <alignment horizontal="left" vertical="center"/>
    </xf>
    <xf numFmtId="2" fontId="22" fillId="0" borderId="33" xfId="0" applyNumberFormat="1" applyFont="1" applyBorder="1" applyAlignment="1">
      <alignment horizontal="center" vertical="center"/>
    </xf>
    <xf numFmtId="2" fontId="22" fillId="0" borderId="41" xfId="0" applyNumberFormat="1" applyFont="1" applyBorder="1" applyAlignment="1">
      <alignment horizontal="center" vertical="center"/>
    </xf>
    <xf numFmtId="2" fontId="22" fillId="0" borderId="74" xfId="0" applyNumberFormat="1" applyFont="1" applyBorder="1" applyAlignment="1">
      <alignment horizontal="center" vertical="center"/>
    </xf>
    <xf numFmtId="2" fontId="22" fillId="0" borderId="47" xfId="0" applyNumberFormat="1" applyFont="1" applyBorder="1" applyAlignment="1">
      <alignment horizontal="center" vertical="center"/>
    </xf>
    <xf numFmtId="0" fontId="20" fillId="0" borderId="35"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7" xfId="0" applyFont="1" applyBorder="1" applyAlignment="1">
      <alignment horizontal="center" vertical="center" wrapText="1"/>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7" fillId="0" borderId="74" xfId="0" applyFont="1" applyBorder="1" applyAlignment="1">
      <alignment horizontal="center" vertical="center"/>
    </xf>
    <xf numFmtId="0" fontId="7" fillId="2" borderId="35"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7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3" borderId="35" xfId="0" applyFont="1" applyFill="1" applyBorder="1" applyAlignment="1">
      <alignment horizontal="center" vertical="center"/>
    </xf>
    <xf numFmtId="0" fontId="8" fillId="3" borderId="41" xfId="0" applyFont="1" applyFill="1" applyBorder="1" applyAlignment="1">
      <alignment horizontal="center" vertical="center"/>
    </xf>
    <xf numFmtId="0" fontId="8" fillId="3" borderId="47" xfId="0" applyFont="1" applyFill="1" applyBorder="1" applyAlignment="1">
      <alignment horizontal="center" vertical="center"/>
    </xf>
    <xf numFmtId="0" fontId="18" fillId="2" borderId="29" xfId="0" applyFont="1" applyFill="1" applyBorder="1" applyAlignment="1">
      <alignment horizontal="left" vertical="center"/>
    </xf>
    <xf numFmtId="0" fontId="18" fillId="2" borderId="4"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55" xfId="0" applyFont="1" applyFill="1" applyBorder="1" applyAlignment="1">
      <alignment horizontal="left" vertical="center"/>
    </xf>
    <xf numFmtId="0" fontId="18" fillId="2" borderId="53" xfId="0" applyFont="1" applyFill="1" applyBorder="1" applyAlignment="1">
      <alignment horizontal="left" vertical="center"/>
    </xf>
    <xf numFmtId="0" fontId="18" fillId="2" borderId="54"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27" xfId="0" applyFont="1" applyFill="1" applyBorder="1" applyAlignment="1">
      <alignment horizontal="left" vertical="center"/>
    </xf>
    <xf numFmtId="0" fontId="1" fillId="2" borderId="7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6" fillId="3" borderId="55" xfId="0" applyFont="1" applyFill="1" applyBorder="1" applyAlignment="1">
      <alignment horizontal="center" vertical="center"/>
    </xf>
    <xf numFmtId="0" fontId="6" fillId="3" borderId="54" xfId="0" applyFont="1" applyFill="1" applyBorder="1" applyAlignment="1">
      <alignment horizontal="center" vertical="center"/>
    </xf>
    <xf numFmtId="0" fontId="7" fillId="2" borderId="21" xfId="0" applyFont="1" applyFill="1" applyBorder="1" applyAlignment="1">
      <alignment horizontal="center" vertical="center"/>
    </xf>
    <xf numFmtId="0" fontId="47" fillId="6" borderId="6" xfId="0"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6" borderId="10" xfId="0" applyFont="1" applyFill="1" applyBorder="1" applyAlignment="1">
      <alignment horizontal="center" vertical="center"/>
    </xf>
    <xf numFmtId="0" fontId="47" fillId="6" borderId="11" xfId="0" applyFont="1" applyFill="1" applyBorder="1" applyAlignment="1">
      <alignment horizontal="center" vertical="center"/>
    </xf>
    <xf numFmtId="0" fontId="47" fillId="6" borderId="22" xfId="0" applyFont="1" applyFill="1" applyBorder="1" applyAlignment="1">
      <alignment horizontal="center" vertical="center"/>
    </xf>
    <xf numFmtId="0" fontId="7" fillId="2" borderId="27" xfId="0" applyFont="1" applyFill="1" applyBorder="1" applyAlignment="1">
      <alignment horizontal="center" vertical="center"/>
    </xf>
    <xf numFmtId="0" fontId="25" fillId="5" borderId="35" xfId="0" applyFont="1" applyFill="1" applyBorder="1" applyAlignment="1">
      <alignment horizontal="right" vertical="center" wrapText="1"/>
    </xf>
    <xf numFmtId="0" fontId="25" fillId="5" borderId="41" xfId="0" applyFont="1" applyFill="1" applyBorder="1" applyAlignment="1">
      <alignment horizontal="right"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0" xfId="0" applyFont="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22" xfId="0" applyFont="1" applyBorder="1" applyAlignment="1">
      <alignment horizontal="center" vertical="center" wrapText="1"/>
    </xf>
    <xf numFmtId="0" fontId="28" fillId="0" borderId="0" xfId="0" applyFont="1" applyAlignment="1">
      <alignment horizontal="center"/>
    </xf>
    <xf numFmtId="0" fontId="6" fillId="7" borderId="6"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22" xfId="0" applyFont="1" applyFill="1" applyBorder="1" applyAlignment="1">
      <alignment horizontal="center" vertical="center"/>
    </xf>
    <xf numFmtId="0" fontId="29" fillId="0" borderId="35" xfId="0" applyFont="1" applyBorder="1" applyAlignment="1">
      <alignment horizontal="center" vertical="center"/>
    </xf>
    <xf numFmtId="0" fontId="29" fillId="0" borderId="41" xfId="0" applyFont="1" applyBorder="1" applyAlignment="1">
      <alignment horizontal="center" vertical="center"/>
    </xf>
    <xf numFmtId="0" fontId="29" fillId="0" borderId="47" xfId="0" applyFont="1" applyBorder="1" applyAlignment="1">
      <alignment horizontal="center" vertical="center"/>
    </xf>
    <xf numFmtId="0" fontId="30" fillId="0" borderId="35" xfId="0" applyFont="1" applyBorder="1" applyAlignment="1">
      <alignment horizontal="center" vertical="center"/>
    </xf>
    <xf numFmtId="0" fontId="30" fillId="0" borderId="41" xfId="0" applyFont="1" applyBorder="1" applyAlignment="1">
      <alignment horizontal="center" vertical="center"/>
    </xf>
    <xf numFmtId="0" fontId="30" fillId="0" borderId="47" xfId="0" applyFont="1" applyBorder="1" applyAlignment="1">
      <alignment horizontal="center" vertical="center"/>
    </xf>
    <xf numFmtId="0" fontId="31" fillId="0" borderId="35" xfId="0" applyFont="1" applyBorder="1" applyAlignment="1">
      <alignment horizontal="center"/>
    </xf>
    <xf numFmtId="0" fontId="31" fillId="0" borderId="41" xfId="0" applyFont="1" applyBorder="1" applyAlignment="1">
      <alignment horizontal="center"/>
    </xf>
    <xf numFmtId="0" fontId="31" fillId="0" borderId="47" xfId="0" applyFont="1" applyBorder="1" applyAlignment="1">
      <alignment horizont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47" xfId="0" applyFont="1" applyBorder="1" applyAlignment="1">
      <alignment horizontal="center" vertical="center"/>
    </xf>
    <xf numFmtId="0" fontId="25" fillId="5" borderId="41" xfId="0" applyFont="1" applyFill="1" applyBorder="1" applyAlignment="1">
      <alignment horizontal="right" vertical="center"/>
    </xf>
    <xf numFmtId="0" fontId="25" fillId="5" borderId="11" xfId="0" applyFont="1" applyFill="1" applyBorder="1" applyAlignment="1">
      <alignment horizontal="right" vertical="center"/>
    </xf>
    <xf numFmtId="0" fontId="25" fillId="5" borderId="11" xfId="0" applyFont="1" applyFill="1" applyBorder="1" applyAlignment="1">
      <alignment horizontal="right" vertical="center" wrapText="1"/>
    </xf>
    <xf numFmtId="0" fontId="27" fillId="0" borderId="35" xfId="0" applyFont="1" applyBorder="1" applyAlignment="1">
      <alignment horizontal="center" vertical="center"/>
    </xf>
    <xf numFmtId="0" fontId="27" fillId="0" borderId="41" xfId="0" applyFont="1" applyBorder="1" applyAlignment="1">
      <alignment horizontal="center" vertical="center"/>
    </xf>
    <xf numFmtId="0" fontId="27" fillId="0" borderId="47" xfId="0" applyFont="1" applyBorder="1" applyAlignment="1">
      <alignment horizontal="center" vertical="center"/>
    </xf>
    <xf numFmtId="0" fontId="32" fillId="0" borderId="35" xfId="0" applyFont="1" applyBorder="1" applyAlignment="1">
      <alignment horizontal="center" vertical="center"/>
    </xf>
    <xf numFmtId="0" fontId="32" fillId="0" borderId="41" xfId="0" applyFont="1" applyBorder="1" applyAlignment="1">
      <alignment horizontal="center" vertical="center"/>
    </xf>
    <xf numFmtId="0" fontId="32" fillId="0" borderId="47" xfId="0" applyFont="1" applyBorder="1" applyAlignment="1">
      <alignment horizontal="center" vertical="center"/>
    </xf>
    <xf numFmtId="0" fontId="33" fillId="0" borderId="35" xfId="0" applyFont="1" applyBorder="1" applyAlignment="1">
      <alignment horizontal="center" vertical="center"/>
    </xf>
    <xf numFmtId="0" fontId="33" fillId="0" borderId="41" xfId="0" applyFont="1" applyBorder="1" applyAlignment="1">
      <alignment horizontal="center" vertical="center"/>
    </xf>
    <xf numFmtId="0" fontId="33" fillId="0" borderId="47" xfId="0" applyFont="1" applyBorder="1" applyAlignment="1">
      <alignment horizontal="center" vertical="center"/>
    </xf>
    <xf numFmtId="0" fontId="41" fillId="0" borderId="35" xfId="0" applyFont="1" applyBorder="1" applyAlignment="1">
      <alignment horizontal="center" vertical="center"/>
    </xf>
    <xf numFmtId="0" fontId="41" fillId="0" borderId="41" xfId="0" applyFont="1" applyBorder="1" applyAlignment="1">
      <alignment horizontal="center" vertical="center"/>
    </xf>
    <xf numFmtId="0" fontId="41" fillId="0" borderId="47" xfId="0" applyFont="1" applyBorder="1" applyAlignment="1">
      <alignment horizontal="center" vertical="center"/>
    </xf>
    <xf numFmtId="0" fontId="34" fillId="14" borderId="30" xfId="0" applyFont="1" applyFill="1" applyBorder="1" applyAlignment="1">
      <alignment horizontal="left" vertical="center"/>
    </xf>
    <xf numFmtId="0" fontId="34" fillId="14" borderId="27" xfId="0" applyFont="1" applyFill="1" applyBorder="1" applyAlignment="1">
      <alignment horizontal="left" vertical="center"/>
    </xf>
    <xf numFmtId="0" fontId="53" fillId="15" borderId="72" xfId="0" applyFont="1" applyFill="1" applyBorder="1" applyAlignment="1">
      <alignment horizontal="center" vertical="center"/>
    </xf>
    <xf numFmtId="0" fontId="53" fillId="15" borderId="8" xfId="0" applyFont="1" applyFill="1" applyBorder="1" applyAlignment="1">
      <alignment horizontal="center" vertical="center"/>
    </xf>
    <xf numFmtId="0" fontId="53" fillId="15" borderId="67" xfId="0" applyFont="1" applyFill="1" applyBorder="1" applyAlignment="1">
      <alignment horizontal="center" vertical="center"/>
    </xf>
    <xf numFmtId="0" fontId="53" fillId="15" borderId="22"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47" xfId="0" applyFont="1" applyFill="1" applyBorder="1" applyAlignment="1">
      <alignment horizontal="center" vertical="center"/>
    </xf>
    <xf numFmtId="0" fontId="0" fillId="0" borderId="55" xfId="0" applyBorder="1" applyAlignment="1">
      <alignment horizontal="left" vertical="center"/>
    </xf>
    <xf numFmtId="0" fontId="0" fillId="0" borderId="54" xfId="0" applyBorder="1" applyAlignment="1">
      <alignment horizontal="left" vertical="center"/>
    </xf>
    <xf numFmtId="0" fontId="0" fillId="0" borderId="29" xfId="0" applyBorder="1" applyAlignment="1">
      <alignment horizontal="left" vertical="center"/>
    </xf>
    <xf numFmtId="0" fontId="0" fillId="0" borderId="21" xfId="0" applyBorder="1" applyAlignment="1">
      <alignment horizontal="left" vertical="center"/>
    </xf>
    <xf numFmtId="0" fontId="0" fillId="13" borderId="29" xfId="0" applyFill="1" applyBorder="1" applyAlignment="1">
      <alignment horizontal="left" vertical="center"/>
    </xf>
    <xf numFmtId="0" fontId="0" fillId="13" borderId="21" xfId="0" applyFill="1" applyBorder="1" applyAlignment="1">
      <alignment horizontal="left" vertical="center"/>
    </xf>
    <xf numFmtId="0" fontId="34" fillId="14" borderId="29" xfId="0" applyFont="1" applyFill="1" applyBorder="1" applyAlignment="1">
      <alignment horizontal="left" vertical="center"/>
    </xf>
    <xf numFmtId="0" fontId="34" fillId="14" borderId="21" xfId="0" applyFont="1" applyFill="1" applyBorder="1" applyAlignment="1">
      <alignment horizontal="left" vertical="center"/>
    </xf>
    <xf numFmtId="0" fontId="19" fillId="12" borderId="6" xfId="0" applyFont="1" applyFill="1" applyBorder="1" applyAlignment="1">
      <alignment horizontal="center" vertical="center" wrapText="1"/>
    </xf>
    <xf numFmtId="0" fontId="19" fillId="12" borderId="7" xfId="0" applyFont="1" applyFill="1" applyBorder="1" applyAlignment="1">
      <alignment horizontal="center" vertical="center" wrapText="1"/>
    </xf>
    <xf numFmtId="0" fontId="5" fillId="12" borderId="8" xfId="0" applyFont="1" applyFill="1" applyBorder="1" applyAlignment="1">
      <alignment horizontal="center" vertical="center"/>
    </xf>
    <xf numFmtId="0" fontId="5" fillId="12" borderId="10"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22" xfId="0" applyFont="1" applyFill="1" applyBorder="1" applyAlignment="1">
      <alignment horizontal="center" vertical="center"/>
    </xf>
    <xf numFmtId="0" fontId="0" fillId="12" borderId="69" xfId="0" applyFill="1" applyBorder="1" applyAlignment="1">
      <alignment horizontal="center" vertical="center" wrapText="1"/>
    </xf>
    <xf numFmtId="0" fontId="0" fillId="12" borderId="64" xfId="0" applyFill="1" applyBorder="1" applyAlignment="1">
      <alignment horizontal="center" vertical="center" wrapText="1"/>
    </xf>
  </cellXfs>
  <cellStyles count="2">
    <cellStyle name="Normal" xfId="0" builtinId="0"/>
    <cellStyle name="Normal 2" xfId="1"/>
  </cellStyles>
  <dxfs count="34">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s>
  <tableStyles count="0" defaultTableStyle="TableStyleMedium2" defaultPivotStyle="PivotStyleLight16"/>
  <colors>
    <mruColors>
      <color rgb="FF0000FF"/>
      <color rgb="FFFF33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80759109260399"/>
          <c:y val="0.17036516537037097"/>
          <c:w val="0.5579034849857204"/>
          <c:h val="0.67564393072527018"/>
        </c:manualLayout>
      </c:layout>
      <c:radarChart>
        <c:radarStyle val="marker"/>
        <c:varyColors val="0"/>
        <c:ser>
          <c:idx val="0"/>
          <c:order val="0"/>
          <c:tx>
            <c:strRef>
              <c:f>'Data Page'!$E$17</c:f>
              <c:strCache>
                <c:ptCount val="1"/>
                <c:pt idx="0">
                  <c:v>0</c:v>
                </c:pt>
              </c:strCache>
            </c:strRef>
          </c:tx>
          <c:marker>
            <c:symbol val="none"/>
          </c:marker>
          <c:cat>
            <c:strRef>
              <c:f>'Data Page'!$D$18:$D$25</c:f>
              <c:strCache>
                <c:ptCount val="8"/>
                <c:pt idx="0">
                  <c:v>Receiving Insp.</c:v>
                </c:pt>
                <c:pt idx="1">
                  <c:v>Supplier Control</c:v>
                </c:pt>
                <c:pt idx="2">
                  <c:v>Process Control</c:v>
                </c:pt>
                <c:pt idx="3">
                  <c:v>Inspection Control</c:v>
                </c:pt>
                <c:pt idx="4">
                  <c:v>Quality Management</c:v>
                </c:pt>
                <c:pt idx="5">
                  <c:v>Problem Correction</c:v>
                </c:pt>
                <c:pt idx="6">
                  <c:v>Measurement Control</c:v>
                </c:pt>
                <c:pt idx="7">
                  <c:v>Abnormality Handling</c:v>
                </c:pt>
              </c:strCache>
            </c:strRef>
          </c:cat>
          <c:val>
            <c:numRef>
              <c:f>'Data Page'!$E$18:$E$25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4A6-42C9-90EC-7C99FCD7A1FC}"/>
            </c:ext>
          </c:extLst>
        </c:ser>
        <c:ser>
          <c:idx val="1"/>
          <c:order val="1"/>
          <c:tx>
            <c:strRef>
              <c:f>'Data Page'!$F$17</c:f>
              <c:strCache>
                <c:ptCount val="1"/>
                <c:pt idx="0">
                  <c:v>DENSO</c:v>
                </c:pt>
              </c:strCache>
            </c:strRef>
          </c:tx>
          <c:marker>
            <c:symbol val="none"/>
          </c:marker>
          <c:cat>
            <c:strRef>
              <c:f>'Data Page'!$D$18:$D$25</c:f>
              <c:strCache>
                <c:ptCount val="8"/>
                <c:pt idx="0">
                  <c:v>Receiving Insp.</c:v>
                </c:pt>
                <c:pt idx="1">
                  <c:v>Supplier Control</c:v>
                </c:pt>
                <c:pt idx="2">
                  <c:v>Process Control</c:v>
                </c:pt>
                <c:pt idx="3">
                  <c:v>Inspection Control</c:v>
                </c:pt>
                <c:pt idx="4">
                  <c:v>Quality Management</c:v>
                </c:pt>
                <c:pt idx="5">
                  <c:v>Problem Correction</c:v>
                </c:pt>
                <c:pt idx="6">
                  <c:v>Measurement Control</c:v>
                </c:pt>
                <c:pt idx="7">
                  <c:v>Abnormality Handling</c:v>
                </c:pt>
              </c:strCache>
            </c:strRef>
          </c:cat>
          <c:val>
            <c:numRef>
              <c:f>'Data Page'!$F$18:$F$25</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15-4B8D-9745-36FDB1A8B37A}"/>
            </c:ext>
          </c:extLst>
        </c:ser>
        <c:dLbls>
          <c:showLegendKey val="0"/>
          <c:showVal val="0"/>
          <c:showCatName val="0"/>
          <c:showSerName val="0"/>
          <c:showPercent val="0"/>
          <c:showBubbleSize val="0"/>
        </c:dLbls>
        <c:axId val="132965120"/>
        <c:axId val="132966656"/>
      </c:radarChart>
      <c:catAx>
        <c:axId val="132965120"/>
        <c:scaling>
          <c:orientation val="minMax"/>
        </c:scaling>
        <c:delete val="0"/>
        <c:axPos val="b"/>
        <c:majorGridlines/>
        <c:numFmt formatCode="@" sourceLinked="0"/>
        <c:majorTickMark val="out"/>
        <c:minorTickMark val="none"/>
        <c:tickLblPos val="nextTo"/>
        <c:txPr>
          <a:bodyPr/>
          <a:lstStyle/>
          <a:p>
            <a:pPr>
              <a:defRPr sz="800"/>
            </a:pPr>
            <a:endParaRPr lang="en-US"/>
          </a:p>
        </c:txPr>
        <c:crossAx val="132966656"/>
        <c:crosses val="autoZero"/>
        <c:auto val="1"/>
        <c:lblAlgn val="ctr"/>
        <c:lblOffset val="100"/>
        <c:noMultiLvlLbl val="0"/>
      </c:catAx>
      <c:valAx>
        <c:axId val="132966656"/>
        <c:scaling>
          <c:orientation val="minMax"/>
          <c:max val="4"/>
          <c:min val="0"/>
        </c:scaling>
        <c:delete val="0"/>
        <c:axPos val="l"/>
        <c:majorGridlines>
          <c:spPr>
            <a:ln w="12700">
              <a:solidFill>
                <a:schemeClr val="tx1"/>
              </a:solidFill>
            </a:ln>
          </c:spPr>
        </c:majorGridlines>
        <c:numFmt formatCode="0.0" sourceLinked="0"/>
        <c:majorTickMark val="cross"/>
        <c:minorTickMark val="none"/>
        <c:tickLblPos val="nextTo"/>
        <c:crossAx val="132965120"/>
        <c:crosses val="autoZero"/>
        <c:crossBetween val="between"/>
        <c:majorUnit val="1"/>
        <c:minorUnit val="0.5"/>
      </c:valAx>
    </c:plotArea>
    <c:legend>
      <c:legendPos val="r"/>
      <c:layout>
        <c:manualLayout>
          <c:xMode val="edge"/>
          <c:yMode val="edge"/>
          <c:x val="1.9310229371889646E-2"/>
          <c:y val="3.0868358870071409E-2"/>
          <c:w val="0.945949302441489"/>
          <c:h val="7.2489317382820537E-2"/>
        </c:manualLayout>
      </c:layout>
      <c:overlay val="0"/>
    </c:legend>
    <c:plotVisOnly val="1"/>
    <c:dispBlanksAs val="gap"/>
    <c:showDLblsOverMax val="0"/>
  </c:chart>
  <c:spPr>
    <a:ln w="28575">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SCORE DISTRIBUTION</a:t>
            </a:r>
          </a:p>
        </c:rich>
      </c:tx>
      <c:layout/>
      <c:overlay val="0"/>
    </c:title>
    <c:autoTitleDeleted val="0"/>
    <c:plotArea>
      <c:layout>
        <c:manualLayout>
          <c:layoutTarget val="inner"/>
          <c:xMode val="edge"/>
          <c:yMode val="edge"/>
          <c:x val="0.14265225254333883"/>
          <c:y val="0.20241174993837774"/>
          <c:w val="0.80639301688426313"/>
          <c:h val="0.63977277426459511"/>
        </c:manualLayout>
      </c:layout>
      <c:barChart>
        <c:barDir val="col"/>
        <c:grouping val="clustered"/>
        <c:varyColors val="0"/>
        <c:ser>
          <c:idx val="0"/>
          <c:order val="1"/>
          <c:tx>
            <c:strRef>
              <c:f>'Data Page'!$I$5</c:f>
              <c:strCache>
                <c:ptCount val="1"/>
                <c:pt idx="0">
                  <c:v>Supplier</c:v>
                </c:pt>
              </c:strCache>
            </c:strRef>
          </c:tx>
          <c:spPr>
            <a:solidFill>
              <a:schemeClr val="tx2">
                <a:lumMod val="60000"/>
                <a:lumOff val="4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'Data Page'!$H$6:$H$10</c:f>
              <c:numCache>
                <c:formatCode>General</c:formatCode>
                <c:ptCount val="5"/>
                <c:pt idx="0">
                  <c:v>4</c:v>
                </c:pt>
                <c:pt idx="1">
                  <c:v>3</c:v>
                </c:pt>
                <c:pt idx="2">
                  <c:v>2</c:v>
                </c:pt>
                <c:pt idx="3">
                  <c:v>1</c:v>
                </c:pt>
                <c:pt idx="4">
                  <c:v>0</c:v>
                </c:pt>
              </c:numCache>
            </c:numRef>
          </c:cat>
          <c:val>
            <c:numRef>
              <c:f>'Data Page'!$I$6:$I$10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6-EFE7-43AA-8195-609A11490EDD}"/>
            </c:ext>
          </c:extLst>
        </c:ser>
        <c:ser>
          <c:idx val="2"/>
          <c:order val="2"/>
          <c:tx>
            <c:strRef>
              <c:f>'Data Page'!$J$5</c:f>
              <c:strCache>
                <c:ptCount val="1"/>
                <c:pt idx="0">
                  <c:v>DENSO</c:v>
                </c:pt>
              </c:strCache>
            </c:strRef>
          </c:tx>
          <c:spPr>
            <a:solidFill>
              <a:srgbClr val="C00000"/>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'Data Page'!$H$6:$H$10</c:f>
              <c:numCache>
                <c:formatCode>General</c:formatCode>
                <c:ptCount val="5"/>
                <c:pt idx="0">
                  <c:v>4</c:v>
                </c:pt>
                <c:pt idx="1">
                  <c:v>3</c:v>
                </c:pt>
                <c:pt idx="2">
                  <c:v>2</c:v>
                </c:pt>
                <c:pt idx="3">
                  <c:v>1</c:v>
                </c:pt>
                <c:pt idx="4">
                  <c:v>0</c:v>
                </c:pt>
              </c:numCache>
            </c:numRef>
          </c:cat>
          <c:val>
            <c:numRef>
              <c:f>'Data Page'!$J$6:$J$10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7-EFE7-43AA-8195-609A11490EDD}"/>
            </c:ext>
          </c:extLst>
        </c:ser>
        <c:dLbls>
          <c:showLegendKey val="0"/>
          <c:showVal val="0"/>
          <c:showCatName val="0"/>
          <c:showSerName val="0"/>
          <c:showPercent val="0"/>
          <c:showBubbleSize val="0"/>
        </c:dLbls>
        <c:gapWidth val="50"/>
        <c:overlap val="-20"/>
        <c:axId val="133310336"/>
        <c:axId val="133332992"/>
        <c:extLst>
          <c:ext xmlns:c15="http://schemas.microsoft.com/office/drawing/2012/chart" uri="{02D57815-91ED-43cb-92C2-25804820EDAC}">
            <c15:filteredBarSeries>
              <c15:ser>
                <c:idx val="1"/>
                <c:order val="0"/>
                <c:tx>
                  <c:strRef>
                    <c:extLst>
                      <c:ext uri="{02D57815-91ED-43cb-92C2-25804820EDAC}">
                        <c15:formulaRef>
                          <c15:sqref>'Data Page'!$H$5</c15:sqref>
                        </c15:formulaRef>
                      </c:ext>
                    </c:extLst>
                    <c:strCache>
                      <c:ptCount val="1"/>
                      <c:pt idx="0">
                        <c:v>RANK</c:v>
                      </c:pt>
                    </c:strCache>
                  </c:strRef>
                </c:tx>
                <c:spPr>
                  <a:ln>
                    <a:solidFill>
                      <a:schemeClr val="tx1"/>
                    </a:solidFill>
                  </a:ln>
                </c:spPr>
                <c:invertIfNegative val="0"/>
                <c:dPt>
                  <c:idx val="2"/>
                  <c:invertIfNegative val="0"/>
                  <c:bubble3D val="0"/>
                  <c:spPr>
                    <a:solidFill>
                      <a:srgbClr val="FFFF00"/>
                    </a:solidFill>
                    <a:ln>
                      <a:solidFill>
                        <a:schemeClr val="tx1"/>
                      </a:solidFill>
                    </a:ln>
                  </c:spPr>
                  <c:extLst>
                    <c:ext xmlns:c16="http://schemas.microsoft.com/office/drawing/2014/chart" uri="{C3380CC4-5D6E-409C-BE32-E72D297353CC}">
                      <c16:uniqueId val="{00000004-544C-47C7-96C5-B2FC82324E3E}"/>
                    </c:ext>
                  </c:extLst>
                </c:dPt>
                <c:dPt>
                  <c:idx val="3"/>
                  <c:invertIfNegative val="0"/>
                  <c:bubble3D val="0"/>
                  <c:spPr>
                    <a:solidFill>
                      <a:srgbClr val="C00000"/>
                    </a:solidFill>
                    <a:ln>
                      <a:solidFill>
                        <a:schemeClr val="tx1"/>
                      </a:solidFill>
                    </a:ln>
                  </c:spPr>
                  <c:extLst>
                    <c:ext xmlns:c16="http://schemas.microsoft.com/office/drawing/2014/chart" uri="{C3380CC4-5D6E-409C-BE32-E72D297353CC}">
                      <c16:uniqueId val="{00000006-544C-47C7-96C5-B2FC82324E3E}"/>
                    </c:ext>
                  </c:extLst>
                </c:dPt>
                <c:dPt>
                  <c:idx val="4"/>
                  <c:invertIfNegative val="0"/>
                  <c:bubble3D val="0"/>
                  <c:spPr>
                    <a:solidFill>
                      <a:srgbClr val="C00000"/>
                    </a:solidFill>
                    <a:ln>
                      <a:solidFill>
                        <a:schemeClr val="tx1"/>
                      </a:solidFill>
                    </a:ln>
                  </c:spPr>
                  <c:extLst>
                    <c:ext xmlns:c16="http://schemas.microsoft.com/office/drawing/2014/chart" uri="{C3380CC4-5D6E-409C-BE32-E72D297353CC}">
                      <c16:uniqueId val="{00000008-544C-47C7-96C5-B2FC82324E3E}"/>
                    </c:ext>
                  </c:extLst>
                </c:dPt>
                <c:dLbls>
                  <c:spPr>
                    <a:noFill/>
                    <a:ln>
                      <a:noFill/>
                    </a:ln>
                    <a:effectLst/>
                  </c:spPr>
                  <c:showLegendKey val="0"/>
                  <c:showVal val="1"/>
                  <c:showCatName val="0"/>
                  <c:showSerName val="0"/>
                  <c:showPercent val="0"/>
                  <c:showBubbleSize val="0"/>
                  <c:showLeaderLines val="0"/>
                  <c:extLst>
                    <c:ext uri="{CE6537A1-D6FC-4f65-9D91-7224C49458BB}">
                      <c15:showLeaderLines val="1"/>
                    </c:ext>
                  </c:extLst>
                </c:dLbls>
                <c:cat>
                  <c:numRef>
                    <c:extLst>
                      <c:ext uri="{02D57815-91ED-43cb-92C2-25804820EDAC}">
                        <c15:formulaRef>
                          <c15:sqref>'Data Page'!$H$6:$H$10</c15:sqref>
                        </c15:formulaRef>
                      </c:ext>
                    </c:extLst>
                    <c:numCache>
                      <c:formatCode>General</c:formatCode>
                      <c:ptCount val="5"/>
                      <c:pt idx="0">
                        <c:v>4</c:v>
                      </c:pt>
                      <c:pt idx="1">
                        <c:v>3</c:v>
                      </c:pt>
                      <c:pt idx="2">
                        <c:v>2</c:v>
                      </c:pt>
                      <c:pt idx="3">
                        <c:v>1</c:v>
                      </c:pt>
                      <c:pt idx="4">
                        <c:v>0</c:v>
                      </c:pt>
                    </c:numCache>
                  </c:numRef>
                </c:cat>
                <c:val>
                  <c:numRef>
                    <c:extLst>
                      <c:ext uri="{02D57815-91ED-43cb-92C2-25804820EDAC}">
                        <c15:formulaRef>
                          <c15:sqref>'Data Page'!$H$6:$H$10</c15:sqref>
                        </c15:formulaRef>
                      </c:ext>
                    </c:extLst>
                    <c:numCache>
                      <c:formatCode>General</c:formatCode>
                      <c:ptCount val="5"/>
                      <c:pt idx="0">
                        <c:v>4</c:v>
                      </c:pt>
                      <c:pt idx="1">
                        <c:v>3</c:v>
                      </c:pt>
                      <c:pt idx="2">
                        <c:v>2</c:v>
                      </c:pt>
                      <c:pt idx="3">
                        <c:v>1</c:v>
                      </c:pt>
                      <c:pt idx="4">
                        <c:v>0</c:v>
                      </c:pt>
                    </c:numCache>
                  </c:numRef>
                </c:val>
                <c:extLst>
                  <c:ext xmlns:c16="http://schemas.microsoft.com/office/drawing/2014/chart" uri="{C3380CC4-5D6E-409C-BE32-E72D297353CC}">
                    <c16:uniqueId val="{00000000-6714-418C-8A5F-E10A4FEF190E}"/>
                  </c:ext>
                </c:extLst>
              </c15:ser>
            </c15:filteredBarSeries>
          </c:ext>
        </c:extLst>
      </c:barChart>
      <c:catAx>
        <c:axId val="133310336"/>
        <c:scaling>
          <c:orientation val="minMax"/>
        </c:scaling>
        <c:delete val="0"/>
        <c:axPos val="b"/>
        <c:title>
          <c:tx>
            <c:rich>
              <a:bodyPr/>
              <a:lstStyle/>
              <a:p>
                <a:pPr>
                  <a:defRPr/>
                </a:pPr>
                <a:r>
                  <a:rPr lang="en-US"/>
                  <a:t>SCORE / RANK</a:t>
                </a:r>
              </a:p>
            </c:rich>
          </c:tx>
          <c:layout/>
          <c:overlay val="0"/>
        </c:title>
        <c:numFmt formatCode="General" sourceLinked="1"/>
        <c:majorTickMark val="none"/>
        <c:minorTickMark val="none"/>
        <c:tickLblPos val="nextTo"/>
        <c:crossAx val="133332992"/>
        <c:crosses val="autoZero"/>
        <c:auto val="1"/>
        <c:lblAlgn val="ctr"/>
        <c:lblOffset val="100"/>
        <c:noMultiLvlLbl val="0"/>
      </c:catAx>
      <c:valAx>
        <c:axId val="133332992"/>
        <c:scaling>
          <c:orientation val="minMax"/>
          <c:max val="10"/>
        </c:scaling>
        <c:delete val="0"/>
        <c:axPos val="l"/>
        <c:majorGridlines/>
        <c:title>
          <c:tx>
            <c:rich>
              <a:bodyPr/>
              <a:lstStyle/>
              <a:p>
                <a:pPr>
                  <a:defRPr/>
                </a:pPr>
                <a:r>
                  <a:rPr lang="en-US"/>
                  <a:t>QUANTITY</a:t>
                </a:r>
              </a:p>
            </c:rich>
          </c:tx>
          <c:layout/>
          <c:overlay val="0"/>
        </c:title>
        <c:numFmt formatCode="General" sourceLinked="1"/>
        <c:majorTickMark val="out"/>
        <c:minorTickMark val="none"/>
        <c:tickLblPos val="nextTo"/>
        <c:crossAx val="133310336"/>
        <c:crosses val="autoZero"/>
        <c:crossBetween val="between"/>
      </c:valAx>
    </c:plotArea>
    <c:legend>
      <c:legendPos val="t"/>
      <c:layout>
        <c:manualLayout>
          <c:xMode val="edge"/>
          <c:yMode val="edge"/>
          <c:x val="0.32435146429750245"/>
          <c:y val="0.12809059594006247"/>
          <c:w val="0.35129707140499528"/>
          <c:h val="7.4777988955860242E-2"/>
        </c:manualLayout>
      </c:layout>
      <c:overlay val="0"/>
    </c:legend>
    <c:plotVisOnly val="1"/>
    <c:dispBlanksAs val="gap"/>
    <c:showDLblsOverMax val="0"/>
  </c:chart>
  <c:spPr>
    <a:ln w="285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412D8390"/><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141194</xdr:colOff>
      <xdr:row>23</xdr:row>
      <xdr:rowOff>107896</xdr:rowOff>
    </xdr:from>
    <xdr:to>
      <xdr:col>13</xdr:col>
      <xdr:colOff>42902</xdr:colOff>
      <xdr:row>38</xdr:row>
      <xdr:rowOff>118783</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114619</xdr:colOff>
      <xdr:row>23</xdr:row>
      <xdr:rowOff>103735</xdr:rowOff>
    </xdr:from>
    <xdr:to>
      <xdr:col>20</xdr:col>
      <xdr:colOff>638175</xdr:colOff>
      <xdr:row>38</xdr:row>
      <xdr:rowOff>136391</xdr:rowOff>
    </xdr:to>
    <xdr:graphicFrame macro="">
      <xdr:nvGraphicFramePr>
        <xdr:cNvPr id="2" name="Chart 1" title="FREQUENCY OF SCORES">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55891</xdr:colOff>
      <xdr:row>0</xdr:row>
      <xdr:rowOff>63644</xdr:rowOff>
    </xdr:from>
    <xdr:to>
      <xdr:col>4</xdr:col>
      <xdr:colOff>134610</xdr:colOff>
      <xdr:row>3</xdr:row>
      <xdr:rowOff>79230</xdr:rowOff>
    </xdr:to>
    <xdr:pic>
      <xdr:nvPicPr>
        <xdr:cNvPr id="5" name="Picture 4">
          <a:extLst>
            <a:ext uri="{FF2B5EF4-FFF2-40B4-BE49-F238E27FC236}">
              <a16:creationId xmlns:a16="http://schemas.microsoft.com/office/drawing/2014/main" id="{5C0DA302-D9E9-41DA-8EF9-CD46A6D597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891" y="63644"/>
          <a:ext cx="1983719" cy="6061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97970</xdr:colOff>
      <xdr:row>8</xdr:row>
      <xdr:rowOff>108856</xdr:rowOff>
    </xdr:from>
    <xdr:to>
      <xdr:col>1</xdr:col>
      <xdr:colOff>348342</xdr:colOff>
      <xdr:row>11</xdr:row>
      <xdr:rowOff>141513</xdr:rowOff>
    </xdr:to>
    <xdr:sp macro="" textlink="">
      <xdr:nvSpPr>
        <xdr:cNvPr id="2" name="Bent-Up Arrow 1">
          <a:extLst>
            <a:ext uri="{FF2B5EF4-FFF2-40B4-BE49-F238E27FC236}">
              <a16:creationId xmlns:a16="http://schemas.microsoft.com/office/drawing/2014/main" id="{00000000-0008-0000-0100-000002000000}"/>
            </a:ext>
          </a:extLst>
        </xdr:cNvPr>
        <xdr:cNvSpPr/>
      </xdr:nvSpPr>
      <xdr:spPr>
        <a:xfrm rot="10800000">
          <a:off x="489856" y="1643742"/>
          <a:ext cx="250372" cy="620485"/>
        </a:xfrm>
        <a:prstGeom prst="bentUpArrow">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5"/>
  <sheetViews>
    <sheetView showGridLines="0" tabSelected="1" zoomScaleNormal="100" workbookViewId="0">
      <selection activeCell="Y15" sqref="Y15"/>
    </sheetView>
  </sheetViews>
  <sheetFormatPr defaultColWidth="9.140625" defaultRowHeight="14.25" x14ac:dyDescent="0.25"/>
  <cols>
    <col min="1" max="1" width="1.7109375" style="138" customWidth="1"/>
    <col min="2" max="2" width="8.7109375" style="138" customWidth="1"/>
    <col min="3" max="3" width="10" style="138" customWidth="1"/>
    <col min="4" max="4" width="8.140625" style="138" customWidth="1"/>
    <col min="5" max="5" width="2.7109375" style="138" customWidth="1"/>
    <col min="6" max="6" width="9.7109375" style="138" customWidth="1"/>
    <col min="7" max="7" width="3.7109375" style="138" customWidth="1"/>
    <col min="8" max="8" width="12.7109375" style="138" customWidth="1"/>
    <col min="9" max="9" width="3" style="138" customWidth="1"/>
    <col min="10" max="10" width="8.7109375" style="138" customWidth="1"/>
    <col min="11" max="11" width="5.7109375" style="138" customWidth="1"/>
    <col min="12" max="12" width="4.7109375" style="138" customWidth="1"/>
    <col min="13" max="13" width="5.42578125" style="138" customWidth="1"/>
    <col min="14" max="14" width="5.7109375" style="138" customWidth="1"/>
    <col min="15" max="15" width="3.28515625" style="138" customWidth="1"/>
    <col min="16" max="16" width="5.7109375" style="138" customWidth="1"/>
    <col min="17" max="17" width="6.7109375" style="138" customWidth="1"/>
    <col min="18" max="18" width="6" style="138" customWidth="1"/>
    <col min="19" max="21" width="9.7109375" style="138" customWidth="1"/>
    <col min="22" max="22" width="1.7109375" style="138" customWidth="1"/>
    <col min="23" max="257" width="9.140625" style="138"/>
    <col min="258" max="258" width="1.140625" style="138" customWidth="1"/>
    <col min="259" max="259" width="3.140625" style="138" customWidth="1"/>
    <col min="260" max="260" width="10" style="138" customWidth="1"/>
    <col min="261" max="261" width="8.140625" style="138" customWidth="1"/>
    <col min="262" max="262" width="4.28515625" style="138" customWidth="1"/>
    <col min="263" max="263" width="9.5703125" style="138" customWidth="1"/>
    <col min="264" max="264" width="9.42578125" style="138" customWidth="1"/>
    <col min="265" max="265" width="3" style="138" customWidth="1"/>
    <col min="266" max="266" width="8.7109375" style="138" customWidth="1"/>
    <col min="267" max="267" width="5.7109375" style="138" customWidth="1"/>
    <col min="268" max="268" width="3.85546875" style="138" customWidth="1"/>
    <col min="269" max="269" width="5.42578125" style="138" customWidth="1"/>
    <col min="270" max="270" width="2.5703125" style="138" customWidth="1"/>
    <col min="271" max="271" width="3.28515625" style="138" customWidth="1"/>
    <col min="272" max="272" width="5.7109375" style="138" customWidth="1"/>
    <col min="273" max="273" width="5.5703125" style="138" customWidth="1"/>
    <col min="274" max="274" width="6.42578125" style="138" customWidth="1"/>
    <col min="275" max="275" width="7" style="138" customWidth="1"/>
    <col min="276" max="276" width="1" style="138" customWidth="1"/>
    <col min="277" max="277" width="2.140625" style="138" customWidth="1"/>
    <col min="278" max="513" width="9.140625" style="138"/>
    <col min="514" max="514" width="1.140625" style="138" customWidth="1"/>
    <col min="515" max="515" width="3.140625" style="138" customWidth="1"/>
    <col min="516" max="516" width="10" style="138" customWidth="1"/>
    <col min="517" max="517" width="8.140625" style="138" customWidth="1"/>
    <col min="518" max="518" width="4.28515625" style="138" customWidth="1"/>
    <col min="519" max="519" width="9.5703125" style="138" customWidth="1"/>
    <col min="520" max="520" width="9.42578125" style="138" customWidth="1"/>
    <col min="521" max="521" width="3" style="138" customWidth="1"/>
    <col min="522" max="522" width="8.7109375" style="138" customWidth="1"/>
    <col min="523" max="523" width="5.7109375" style="138" customWidth="1"/>
    <col min="524" max="524" width="3.85546875" style="138" customWidth="1"/>
    <col min="525" max="525" width="5.42578125" style="138" customWidth="1"/>
    <col min="526" max="526" width="2.5703125" style="138" customWidth="1"/>
    <col min="527" max="527" width="3.28515625" style="138" customWidth="1"/>
    <col min="528" max="528" width="5.7109375" style="138" customWidth="1"/>
    <col min="529" max="529" width="5.5703125" style="138" customWidth="1"/>
    <col min="530" max="530" width="6.42578125" style="138" customWidth="1"/>
    <col min="531" max="531" width="7" style="138" customWidth="1"/>
    <col min="532" max="532" width="1" style="138" customWidth="1"/>
    <col min="533" max="533" width="2.140625" style="138" customWidth="1"/>
    <col min="534" max="769" width="9.140625" style="138"/>
    <col min="770" max="770" width="1.140625" style="138" customWidth="1"/>
    <col min="771" max="771" width="3.140625" style="138" customWidth="1"/>
    <col min="772" max="772" width="10" style="138" customWidth="1"/>
    <col min="773" max="773" width="8.140625" style="138" customWidth="1"/>
    <col min="774" max="774" width="4.28515625" style="138" customWidth="1"/>
    <col min="775" max="775" width="9.5703125" style="138" customWidth="1"/>
    <col min="776" max="776" width="9.42578125" style="138" customWidth="1"/>
    <col min="777" max="777" width="3" style="138" customWidth="1"/>
    <col min="778" max="778" width="8.7109375" style="138" customWidth="1"/>
    <col min="779" max="779" width="5.7109375" style="138" customWidth="1"/>
    <col min="780" max="780" width="3.85546875" style="138" customWidth="1"/>
    <col min="781" max="781" width="5.42578125" style="138" customWidth="1"/>
    <col min="782" max="782" width="2.5703125" style="138" customWidth="1"/>
    <col min="783" max="783" width="3.28515625" style="138" customWidth="1"/>
    <col min="784" max="784" width="5.7109375" style="138" customWidth="1"/>
    <col min="785" max="785" width="5.5703125" style="138" customWidth="1"/>
    <col min="786" max="786" width="6.42578125" style="138" customWidth="1"/>
    <col min="787" max="787" width="7" style="138" customWidth="1"/>
    <col min="788" max="788" width="1" style="138" customWidth="1"/>
    <col min="789" max="789" width="2.140625" style="138" customWidth="1"/>
    <col min="790" max="1025" width="9.140625" style="138"/>
    <col min="1026" max="1026" width="1.140625" style="138" customWidth="1"/>
    <col min="1027" max="1027" width="3.140625" style="138" customWidth="1"/>
    <col min="1028" max="1028" width="10" style="138" customWidth="1"/>
    <col min="1029" max="1029" width="8.140625" style="138" customWidth="1"/>
    <col min="1030" max="1030" width="4.28515625" style="138" customWidth="1"/>
    <col min="1031" max="1031" width="9.5703125" style="138" customWidth="1"/>
    <col min="1032" max="1032" width="9.42578125" style="138" customWidth="1"/>
    <col min="1033" max="1033" width="3" style="138" customWidth="1"/>
    <col min="1034" max="1034" width="8.7109375" style="138" customWidth="1"/>
    <col min="1035" max="1035" width="5.7109375" style="138" customWidth="1"/>
    <col min="1036" max="1036" width="3.85546875" style="138" customWidth="1"/>
    <col min="1037" max="1037" width="5.42578125" style="138" customWidth="1"/>
    <col min="1038" max="1038" width="2.5703125" style="138" customWidth="1"/>
    <col min="1039" max="1039" width="3.28515625" style="138" customWidth="1"/>
    <col min="1040" max="1040" width="5.7109375" style="138" customWidth="1"/>
    <col min="1041" max="1041" width="5.5703125" style="138" customWidth="1"/>
    <col min="1042" max="1042" width="6.42578125" style="138" customWidth="1"/>
    <col min="1043" max="1043" width="7" style="138" customWidth="1"/>
    <col min="1044" max="1044" width="1" style="138" customWidth="1"/>
    <col min="1045" max="1045" width="2.140625" style="138" customWidth="1"/>
    <col min="1046" max="1281" width="9.140625" style="138"/>
    <col min="1282" max="1282" width="1.140625" style="138" customWidth="1"/>
    <col min="1283" max="1283" width="3.140625" style="138" customWidth="1"/>
    <col min="1284" max="1284" width="10" style="138" customWidth="1"/>
    <col min="1285" max="1285" width="8.140625" style="138" customWidth="1"/>
    <col min="1286" max="1286" width="4.28515625" style="138" customWidth="1"/>
    <col min="1287" max="1287" width="9.5703125" style="138" customWidth="1"/>
    <col min="1288" max="1288" width="9.42578125" style="138" customWidth="1"/>
    <col min="1289" max="1289" width="3" style="138" customWidth="1"/>
    <col min="1290" max="1290" width="8.7109375" style="138" customWidth="1"/>
    <col min="1291" max="1291" width="5.7109375" style="138" customWidth="1"/>
    <col min="1292" max="1292" width="3.85546875" style="138" customWidth="1"/>
    <col min="1293" max="1293" width="5.42578125" style="138" customWidth="1"/>
    <col min="1294" max="1294" width="2.5703125" style="138" customWidth="1"/>
    <col min="1295" max="1295" width="3.28515625" style="138" customWidth="1"/>
    <col min="1296" max="1296" width="5.7109375" style="138" customWidth="1"/>
    <col min="1297" max="1297" width="5.5703125" style="138" customWidth="1"/>
    <col min="1298" max="1298" width="6.42578125" style="138" customWidth="1"/>
    <col min="1299" max="1299" width="7" style="138" customWidth="1"/>
    <col min="1300" max="1300" width="1" style="138" customWidth="1"/>
    <col min="1301" max="1301" width="2.140625" style="138" customWidth="1"/>
    <col min="1302" max="1537" width="9.140625" style="138"/>
    <col min="1538" max="1538" width="1.140625" style="138" customWidth="1"/>
    <col min="1539" max="1539" width="3.140625" style="138" customWidth="1"/>
    <col min="1540" max="1540" width="10" style="138" customWidth="1"/>
    <col min="1541" max="1541" width="8.140625" style="138" customWidth="1"/>
    <col min="1542" max="1542" width="4.28515625" style="138" customWidth="1"/>
    <col min="1543" max="1543" width="9.5703125" style="138" customWidth="1"/>
    <col min="1544" max="1544" width="9.42578125" style="138" customWidth="1"/>
    <col min="1545" max="1545" width="3" style="138" customWidth="1"/>
    <col min="1546" max="1546" width="8.7109375" style="138" customWidth="1"/>
    <col min="1547" max="1547" width="5.7109375" style="138" customWidth="1"/>
    <col min="1548" max="1548" width="3.85546875" style="138" customWidth="1"/>
    <col min="1549" max="1549" width="5.42578125" style="138" customWidth="1"/>
    <col min="1550" max="1550" width="2.5703125" style="138" customWidth="1"/>
    <col min="1551" max="1551" width="3.28515625" style="138" customWidth="1"/>
    <col min="1552" max="1552" width="5.7109375" style="138" customWidth="1"/>
    <col min="1553" max="1553" width="5.5703125" style="138" customWidth="1"/>
    <col min="1554" max="1554" width="6.42578125" style="138" customWidth="1"/>
    <col min="1555" max="1555" width="7" style="138" customWidth="1"/>
    <col min="1556" max="1556" width="1" style="138" customWidth="1"/>
    <col min="1557" max="1557" width="2.140625" style="138" customWidth="1"/>
    <col min="1558" max="1793" width="9.140625" style="138"/>
    <col min="1794" max="1794" width="1.140625" style="138" customWidth="1"/>
    <col min="1795" max="1795" width="3.140625" style="138" customWidth="1"/>
    <col min="1796" max="1796" width="10" style="138" customWidth="1"/>
    <col min="1797" max="1797" width="8.140625" style="138" customWidth="1"/>
    <col min="1798" max="1798" width="4.28515625" style="138" customWidth="1"/>
    <col min="1799" max="1799" width="9.5703125" style="138" customWidth="1"/>
    <col min="1800" max="1800" width="9.42578125" style="138" customWidth="1"/>
    <col min="1801" max="1801" width="3" style="138" customWidth="1"/>
    <col min="1802" max="1802" width="8.7109375" style="138" customWidth="1"/>
    <col min="1803" max="1803" width="5.7109375" style="138" customWidth="1"/>
    <col min="1804" max="1804" width="3.85546875" style="138" customWidth="1"/>
    <col min="1805" max="1805" width="5.42578125" style="138" customWidth="1"/>
    <col min="1806" max="1806" width="2.5703125" style="138" customWidth="1"/>
    <col min="1807" max="1807" width="3.28515625" style="138" customWidth="1"/>
    <col min="1808" max="1808" width="5.7109375" style="138" customWidth="1"/>
    <col min="1809" max="1809" width="5.5703125" style="138" customWidth="1"/>
    <col min="1810" max="1810" width="6.42578125" style="138" customWidth="1"/>
    <col min="1811" max="1811" width="7" style="138" customWidth="1"/>
    <col min="1812" max="1812" width="1" style="138" customWidth="1"/>
    <col min="1813" max="1813" width="2.140625" style="138" customWidth="1"/>
    <col min="1814" max="2049" width="9.140625" style="138"/>
    <col min="2050" max="2050" width="1.140625" style="138" customWidth="1"/>
    <col min="2051" max="2051" width="3.140625" style="138" customWidth="1"/>
    <col min="2052" max="2052" width="10" style="138" customWidth="1"/>
    <col min="2053" max="2053" width="8.140625" style="138" customWidth="1"/>
    <col min="2054" max="2054" width="4.28515625" style="138" customWidth="1"/>
    <col min="2055" max="2055" width="9.5703125" style="138" customWidth="1"/>
    <col min="2056" max="2056" width="9.42578125" style="138" customWidth="1"/>
    <col min="2057" max="2057" width="3" style="138" customWidth="1"/>
    <col min="2058" max="2058" width="8.7109375" style="138" customWidth="1"/>
    <col min="2059" max="2059" width="5.7109375" style="138" customWidth="1"/>
    <col min="2060" max="2060" width="3.85546875" style="138" customWidth="1"/>
    <col min="2061" max="2061" width="5.42578125" style="138" customWidth="1"/>
    <col min="2062" max="2062" width="2.5703125" style="138" customWidth="1"/>
    <col min="2063" max="2063" width="3.28515625" style="138" customWidth="1"/>
    <col min="2064" max="2064" width="5.7109375" style="138" customWidth="1"/>
    <col min="2065" max="2065" width="5.5703125" style="138" customWidth="1"/>
    <col min="2066" max="2066" width="6.42578125" style="138" customWidth="1"/>
    <col min="2067" max="2067" width="7" style="138" customWidth="1"/>
    <col min="2068" max="2068" width="1" style="138" customWidth="1"/>
    <col min="2069" max="2069" width="2.140625" style="138" customWidth="1"/>
    <col min="2070" max="2305" width="9.140625" style="138"/>
    <col min="2306" max="2306" width="1.140625" style="138" customWidth="1"/>
    <col min="2307" max="2307" width="3.140625" style="138" customWidth="1"/>
    <col min="2308" max="2308" width="10" style="138" customWidth="1"/>
    <col min="2309" max="2309" width="8.140625" style="138" customWidth="1"/>
    <col min="2310" max="2310" width="4.28515625" style="138" customWidth="1"/>
    <col min="2311" max="2311" width="9.5703125" style="138" customWidth="1"/>
    <col min="2312" max="2312" width="9.42578125" style="138" customWidth="1"/>
    <col min="2313" max="2313" width="3" style="138" customWidth="1"/>
    <col min="2314" max="2314" width="8.7109375" style="138" customWidth="1"/>
    <col min="2315" max="2315" width="5.7109375" style="138" customWidth="1"/>
    <col min="2316" max="2316" width="3.85546875" style="138" customWidth="1"/>
    <col min="2317" max="2317" width="5.42578125" style="138" customWidth="1"/>
    <col min="2318" max="2318" width="2.5703125" style="138" customWidth="1"/>
    <col min="2319" max="2319" width="3.28515625" style="138" customWidth="1"/>
    <col min="2320" max="2320" width="5.7109375" style="138" customWidth="1"/>
    <col min="2321" max="2321" width="5.5703125" style="138" customWidth="1"/>
    <col min="2322" max="2322" width="6.42578125" style="138" customWidth="1"/>
    <col min="2323" max="2323" width="7" style="138" customWidth="1"/>
    <col min="2324" max="2324" width="1" style="138" customWidth="1"/>
    <col min="2325" max="2325" width="2.140625" style="138" customWidth="1"/>
    <col min="2326" max="2561" width="9.140625" style="138"/>
    <col min="2562" max="2562" width="1.140625" style="138" customWidth="1"/>
    <col min="2563" max="2563" width="3.140625" style="138" customWidth="1"/>
    <col min="2564" max="2564" width="10" style="138" customWidth="1"/>
    <col min="2565" max="2565" width="8.140625" style="138" customWidth="1"/>
    <col min="2566" max="2566" width="4.28515625" style="138" customWidth="1"/>
    <col min="2567" max="2567" width="9.5703125" style="138" customWidth="1"/>
    <col min="2568" max="2568" width="9.42578125" style="138" customWidth="1"/>
    <col min="2569" max="2569" width="3" style="138" customWidth="1"/>
    <col min="2570" max="2570" width="8.7109375" style="138" customWidth="1"/>
    <col min="2571" max="2571" width="5.7109375" style="138" customWidth="1"/>
    <col min="2572" max="2572" width="3.85546875" style="138" customWidth="1"/>
    <col min="2573" max="2573" width="5.42578125" style="138" customWidth="1"/>
    <col min="2574" max="2574" width="2.5703125" style="138" customWidth="1"/>
    <col min="2575" max="2575" width="3.28515625" style="138" customWidth="1"/>
    <col min="2576" max="2576" width="5.7109375" style="138" customWidth="1"/>
    <col min="2577" max="2577" width="5.5703125" style="138" customWidth="1"/>
    <col min="2578" max="2578" width="6.42578125" style="138" customWidth="1"/>
    <col min="2579" max="2579" width="7" style="138" customWidth="1"/>
    <col min="2580" max="2580" width="1" style="138" customWidth="1"/>
    <col min="2581" max="2581" width="2.140625" style="138" customWidth="1"/>
    <col min="2582" max="2817" width="9.140625" style="138"/>
    <col min="2818" max="2818" width="1.140625" style="138" customWidth="1"/>
    <col min="2819" max="2819" width="3.140625" style="138" customWidth="1"/>
    <col min="2820" max="2820" width="10" style="138" customWidth="1"/>
    <col min="2821" max="2821" width="8.140625" style="138" customWidth="1"/>
    <col min="2822" max="2822" width="4.28515625" style="138" customWidth="1"/>
    <col min="2823" max="2823" width="9.5703125" style="138" customWidth="1"/>
    <col min="2824" max="2824" width="9.42578125" style="138" customWidth="1"/>
    <col min="2825" max="2825" width="3" style="138" customWidth="1"/>
    <col min="2826" max="2826" width="8.7109375" style="138" customWidth="1"/>
    <col min="2827" max="2827" width="5.7109375" style="138" customWidth="1"/>
    <col min="2828" max="2828" width="3.85546875" style="138" customWidth="1"/>
    <col min="2829" max="2829" width="5.42578125" style="138" customWidth="1"/>
    <col min="2830" max="2830" width="2.5703125" style="138" customWidth="1"/>
    <col min="2831" max="2831" width="3.28515625" style="138" customWidth="1"/>
    <col min="2832" max="2832" width="5.7109375" style="138" customWidth="1"/>
    <col min="2833" max="2833" width="5.5703125" style="138" customWidth="1"/>
    <col min="2834" max="2834" width="6.42578125" style="138" customWidth="1"/>
    <col min="2835" max="2835" width="7" style="138" customWidth="1"/>
    <col min="2836" max="2836" width="1" style="138" customWidth="1"/>
    <col min="2837" max="2837" width="2.140625" style="138" customWidth="1"/>
    <col min="2838" max="3073" width="9.140625" style="138"/>
    <col min="3074" max="3074" width="1.140625" style="138" customWidth="1"/>
    <col min="3075" max="3075" width="3.140625" style="138" customWidth="1"/>
    <col min="3076" max="3076" width="10" style="138" customWidth="1"/>
    <col min="3077" max="3077" width="8.140625" style="138" customWidth="1"/>
    <col min="3078" max="3078" width="4.28515625" style="138" customWidth="1"/>
    <col min="3079" max="3079" width="9.5703125" style="138" customWidth="1"/>
    <col min="3080" max="3080" width="9.42578125" style="138" customWidth="1"/>
    <col min="3081" max="3081" width="3" style="138" customWidth="1"/>
    <col min="3082" max="3082" width="8.7109375" style="138" customWidth="1"/>
    <col min="3083" max="3083" width="5.7109375" style="138" customWidth="1"/>
    <col min="3084" max="3084" width="3.85546875" style="138" customWidth="1"/>
    <col min="3085" max="3085" width="5.42578125" style="138" customWidth="1"/>
    <col min="3086" max="3086" width="2.5703125" style="138" customWidth="1"/>
    <col min="3087" max="3087" width="3.28515625" style="138" customWidth="1"/>
    <col min="3088" max="3088" width="5.7109375" style="138" customWidth="1"/>
    <col min="3089" max="3089" width="5.5703125" style="138" customWidth="1"/>
    <col min="3090" max="3090" width="6.42578125" style="138" customWidth="1"/>
    <col min="3091" max="3091" width="7" style="138" customWidth="1"/>
    <col min="3092" max="3092" width="1" style="138" customWidth="1"/>
    <col min="3093" max="3093" width="2.140625" style="138" customWidth="1"/>
    <col min="3094" max="3329" width="9.140625" style="138"/>
    <col min="3330" max="3330" width="1.140625" style="138" customWidth="1"/>
    <col min="3331" max="3331" width="3.140625" style="138" customWidth="1"/>
    <col min="3332" max="3332" width="10" style="138" customWidth="1"/>
    <col min="3333" max="3333" width="8.140625" style="138" customWidth="1"/>
    <col min="3334" max="3334" width="4.28515625" style="138" customWidth="1"/>
    <col min="3335" max="3335" width="9.5703125" style="138" customWidth="1"/>
    <col min="3336" max="3336" width="9.42578125" style="138" customWidth="1"/>
    <col min="3337" max="3337" width="3" style="138" customWidth="1"/>
    <col min="3338" max="3338" width="8.7109375" style="138" customWidth="1"/>
    <col min="3339" max="3339" width="5.7109375" style="138" customWidth="1"/>
    <col min="3340" max="3340" width="3.85546875" style="138" customWidth="1"/>
    <col min="3341" max="3341" width="5.42578125" style="138" customWidth="1"/>
    <col min="3342" max="3342" width="2.5703125" style="138" customWidth="1"/>
    <col min="3343" max="3343" width="3.28515625" style="138" customWidth="1"/>
    <col min="3344" max="3344" width="5.7109375" style="138" customWidth="1"/>
    <col min="3345" max="3345" width="5.5703125" style="138" customWidth="1"/>
    <col min="3346" max="3346" width="6.42578125" style="138" customWidth="1"/>
    <col min="3347" max="3347" width="7" style="138" customWidth="1"/>
    <col min="3348" max="3348" width="1" style="138" customWidth="1"/>
    <col min="3349" max="3349" width="2.140625" style="138" customWidth="1"/>
    <col min="3350" max="3585" width="9.140625" style="138"/>
    <col min="3586" max="3586" width="1.140625" style="138" customWidth="1"/>
    <col min="3587" max="3587" width="3.140625" style="138" customWidth="1"/>
    <col min="3588" max="3588" width="10" style="138" customWidth="1"/>
    <col min="3589" max="3589" width="8.140625" style="138" customWidth="1"/>
    <col min="3590" max="3590" width="4.28515625" style="138" customWidth="1"/>
    <col min="3591" max="3591" width="9.5703125" style="138" customWidth="1"/>
    <col min="3592" max="3592" width="9.42578125" style="138" customWidth="1"/>
    <col min="3593" max="3593" width="3" style="138" customWidth="1"/>
    <col min="3594" max="3594" width="8.7109375" style="138" customWidth="1"/>
    <col min="3595" max="3595" width="5.7109375" style="138" customWidth="1"/>
    <col min="3596" max="3596" width="3.85546875" style="138" customWidth="1"/>
    <col min="3597" max="3597" width="5.42578125" style="138" customWidth="1"/>
    <col min="3598" max="3598" width="2.5703125" style="138" customWidth="1"/>
    <col min="3599" max="3599" width="3.28515625" style="138" customWidth="1"/>
    <col min="3600" max="3600" width="5.7109375" style="138" customWidth="1"/>
    <col min="3601" max="3601" width="5.5703125" style="138" customWidth="1"/>
    <col min="3602" max="3602" width="6.42578125" style="138" customWidth="1"/>
    <col min="3603" max="3603" width="7" style="138" customWidth="1"/>
    <col min="3604" max="3604" width="1" style="138" customWidth="1"/>
    <col min="3605" max="3605" width="2.140625" style="138" customWidth="1"/>
    <col min="3606" max="3841" width="9.140625" style="138"/>
    <col min="3842" max="3842" width="1.140625" style="138" customWidth="1"/>
    <col min="3843" max="3843" width="3.140625" style="138" customWidth="1"/>
    <col min="3844" max="3844" width="10" style="138" customWidth="1"/>
    <col min="3845" max="3845" width="8.140625" style="138" customWidth="1"/>
    <col min="3846" max="3846" width="4.28515625" style="138" customWidth="1"/>
    <col min="3847" max="3847" width="9.5703125" style="138" customWidth="1"/>
    <col min="3848" max="3848" width="9.42578125" style="138" customWidth="1"/>
    <col min="3849" max="3849" width="3" style="138" customWidth="1"/>
    <col min="3850" max="3850" width="8.7109375" style="138" customWidth="1"/>
    <col min="3851" max="3851" width="5.7109375" style="138" customWidth="1"/>
    <col min="3852" max="3852" width="3.85546875" style="138" customWidth="1"/>
    <col min="3853" max="3853" width="5.42578125" style="138" customWidth="1"/>
    <col min="3854" max="3854" width="2.5703125" style="138" customWidth="1"/>
    <col min="3855" max="3855" width="3.28515625" style="138" customWidth="1"/>
    <col min="3856" max="3856" width="5.7109375" style="138" customWidth="1"/>
    <col min="3857" max="3857" width="5.5703125" style="138" customWidth="1"/>
    <col min="3858" max="3858" width="6.42578125" style="138" customWidth="1"/>
    <col min="3859" max="3859" width="7" style="138" customWidth="1"/>
    <col min="3860" max="3860" width="1" style="138" customWidth="1"/>
    <col min="3861" max="3861" width="2.140625" style="138" customWidth="1"/>
    <col min="3862" max="4097" width="9.140625" style="138"/>
    <col min="4098" max="4098" width="1.140625" style="138" customWidth="1"/>
    <col min="4099" max="4099" width="3.140625" style="138" customWidth="1"/>
    <col min="4100" max="4100" width="10" style="138" customWidth="1"/>
    <col min="4101" max="4101" width="8.140625" style="138" customWidth="1"/>
    <col min="4102" max="4102" width="4.28515625" style="138" customWidth="1"/>
    <col min="4103" max="4103" width="9.5703125" style="138" customWidth="1"/>
    <col min="4104" max="4104" width="9.42578125" style="138" customWidth="1"/>
    <col min="4105" max="4105" width="3" style="138" customWidth="1"/>
    <col min="4106" max="4106" width="8.7109375" style="138" customWidth="1"/>
    <col min="4107" max="4107" width="5.7109375" style="138" customWidth="1"/>
    <col min="4108" max="4108" width="3.85546875" style="138" customWidth="1"/>
    <col min="4109" max="4109" width="5.42578125" style="138" customWidth="1"/>
    <col min="4110" max="4110" width="2.5703125" style="138" customWidth="1"/>
    <col min="4111" max="4111" width="3.28515625" style="138" customWidth="1"/>
    <col min="4112" max="4112" width="5.7109375" style="138" customWidth="1"/>
    <col min="4113" max="4113" width="5.5703125" style="138" customWidth="1"/>
    <col min="4114" max="4114" width="6.42578125" style="138" customWidth="1"/>
    <col min="4115" max="4115" width="7" style="138" customWidth="1"/>
    <col min="4116" max="4116" width="1" style="138" customWidth="1"/>
    <col min="4117" max="4117" width="2.140625" style="138" customWidth="1"/>
    <col min="4118" max="4353" width="9.140625" style="138"/>
    <col min="4354" max="4354" width="1.140625" style="138" customWidth="1"/>
    <col min="4355" max="4355" width="3.140625" style="138" customWidth="1"/>
    <col min="4356" max="4356" width="10" style="138" customWidth="1"/>
    <col min="4357" max="4357" width="8.140625" style="138" customWidth="1"/>
    <col min="4358" max="4358" width="4.28515625" style="138" customWidth="1"/>
    <col min="4359" max="4359" width="9.5703125" style="138" customWidth="1"/>
    <col min="4360" max="4360" width="9.42578125" style="138" customWidth="1"/>
    <col min="4361" max="4361" width="3" style="138" customWidth="1"/>
    <col min="4362" max="4362" width="8.7109375" style="138" customWidth="1"/>
    <col min="4363" max="4363" width="5.7109375" style="138" customWidth="1"/>
    <col min="4364" max="4364" width="3.85546875" style="138" customWidth="1"/>
    <col min="4365" max="4365" width="5.42578125" style="138" customWidth="1"/>
    <col min="4366" max="4366" width="2.5703125" style="138" customWidth="1"/>
    <col min="4367" max="4367" width="3.28515625" style="138" customWidth="1"/>
    <col min="4368" max="4368" width="5.7109375" style="138" customWidth="1"/>
    <col min="4369" max="4369" width="5.5703125" style="138" customWidth="1"/>
    <col min="4370" max="4370" width="6.42578125" style="138" customWidth="1"/>
    <col min="4371" max="4371" width="7" style="138" customWidth="1"/>
    <col min="4372" max="4372" width="1" style="138" customWidth="1"/>
    <col min="4373" max="4373" width="2.140625" style="138" customWidth="1"/>
    <col min="4374" max="4609" width="9.140625" style="138"/>
    <col min="4610" max="4610" width="1.140625" style="138" customWidth="1"/>
    <col min="4611" max="4611" width="3.140625" style="138" customWidth="1"/>
    <col min="4612" max="4612" width="10" style="138" customWidth="1"/>
    <col min="4613" max="4613" width="8.140625" style="138" customWidth="1"/>
    <col min="4614" max="4614" width="4.28515625" style="138" customWidth="1"/>
    <col min="4615" max="4615" width="9.5703125" style="138" customWidth="1"/>
    <col min="4616" max="4616" width="9.42578125" style="138" customWidth="1"/>
    <col min="4617" max="4617" width="3" style="138" customWidth="1"/>
    <col min="4618" max="4618" width="8.7109375" style="138" customWidth="1"/>
    <col min="4619" max="4619" width="5.7109375" style="138" customWidth="1"/>
    <col min="4620" max="4620" width="3.85546875" style="138" customWidth="1"/>
    <col min="4621" max="4621" width="5.42578125" style="138" customWidth="1"/>
    <col min="4622" max="4622" width="2.5703125" style="138" customWidth="1"/>
    <col min="4623" max="4623" width="3.28515625" style="138" customWidth="1"/>
    <col min="4624" max="4624" width="5.7109375" style="138" customWidth="1"/>
    <col min="4625" max="4625" width="5.5703125" style="138" customWidth="1"/>
    <col min="4626" max="4626" width="6.42578125" style="138" customWidth="1"/>
    <col min="4627" max="4627" width="7" style="138" customWidth="1"/>
    <col min="4628" max="4628" width="1" style="138" customWidth="1"/>
    <col min="4629" max="4629" width="2.140625" style="138" customWidth="1"/>
    <col min="4630" max="4865" width="9.140625" style="138"/>
    <col min="4866" max="4866" width="1.140625" style="138" customWidth="1"/>
    <col min="4867" max="4867" width="3.140625" style="138" customWidth="1"/>
    <col min="4868" max="4868" width="10" style="138" customWidth="1"/>
    <col min="4869" max="4869" width="8.140625" style="138" customWidth="1"/>
    <col min="4870" max="4870" width="4.28515625" style="138" customWidth="1"/>
    <col min="4871" max="4871" width="9.5703125" style="138" customWidth="1"/>
    <col min="4872" max="4872" width="9.42578125" style="138" customWidth="1"/>
    <col min="4873" max="4873" width="3" style="138" customWidth="1"/>
    <col min="4874" max="4874" width="8.7109375" style="138" customWidth="1"/>
    <col min="4875" max="4875" width="5.7109375" style="138" customWidth="1"/>
    <col min="4876" max="4876" width="3.85546875" style="138" customWidth="1"/>
    <col min="4877" max="4877" width="5.42578125" style="138" customWidth="1"/>
    <col min="4878" max="4878" width="2.5703125" style="138" customWidth="1"/>
    <col min="4879" max="4879" width="3.28515625" style="138" customWidth="1"/>
    <col min="4880" max="4880" width="5.7109375" style="138" customWidth="1"/>
    <col min="4881" max="4881" width="5.5703125" style="138" customWidth="1"/>
    <col min="4882" max="4882" width="6.42578125" style="138" customWidth="1"/>
    <col min="4883" max="4883" width="7" style="138" customWidth="1"/>
    <col min="4884" max="4884" width="1" style="138" customWidth="1"/>
    <col min="4885" max="4885" width="2.140625" style="138" customWidth="1"/>
    <col min="4886" max="5121" width="9.140625" style="138"/>
    <col min="5122" max="5122" width="1.140625" style="138" customWidth="1"/>
    <col min="5123" max="5123" width="3.140625" style="138" customWidth="1"/>
    <col min="5124" max="5124" width="10" style="138" customWidth="1"/>
    <col min="5125" max="5125" width="8.140625" style="138" customWidth="1"/>
    <col min="5126" max="5126" width="4.28515625" style="138" customWidth="1"/>
    <col min="5127" max="5127" width="9.5703125" style="138" customWidth="1"/>
    <col min="5128" max="5128" width="9.42578125" style="138" customWidth="1"/>
    <col min="5129" max="5129" width="3" style="138" customWidth="1"/>
    <col min="5130" max="5130" width="8.7109375" style="138" customWidth="1"/>
    <col min="5131" max="5131" width="5.7109375" style="138" customWidth="1"/>
    <col min="5132" max="5132" width="3.85546875" style="138" customWidth="1"/>
    <col min="5133" max="5133" width="5.42578125" style="138" customWidth="1"/>
    <col min="5134" max="5134" width="2.5703125" style="138" customWidth="1"/>
    <col min="5135" max="5135" width="3.28515625" style="138" customWidth="1"/>
    <col min="5136" max="5136" width="5.7109375" style="138" customWidth="1"/>
    <col min="5137" max="5137" width="5.5703125" style="138" customWidth="1"/>
    <col min="5138" max="5138" width="6.42578125" style="138" customWidth="1"/>
    <col min="5139" max="5139" width="7" style="138" customWidth="1"/>
    <col min="5140" max="5140" width="1" style="138" customWidth="1"/>
    <col min="5141" max="5141" width="2.140625" style="138" customWidth="1"/>
    <col min="5142" max="5377" width="9.140625" style="138"/>
    <col min="5378" max="5378" width="1.140625" style="138" customWidth="1"/>
    <col min="5379" max="5379" width="3.140625" style="138" customWidth="1"/>
    <col min="5380" max="5380" width="10" style="138" customWidth="1"/>
    <col min="5381" max="5381" width="8.140625" style="138" customWidth="1"/>
    <col min="5382" max="5382" width="4.28515625" style="138" customWidth="1"/>
    <col min="5383" max="5383" width="9.5703125" style="138" customWidth="1"/>
    <col min="5384" max="5384" width="9.42578125" style="138" customWidth="1"/>
    <col min="5385" max="5385" width="3" style="138" customWidth="1"/>
    <col min="5386" max="5386" width="8.7109375" style="138" customWidth="1"/>
    <col min="5387" max="5387" width="5.7109375" style="138" customWidth="1"/>
    <col min="5388" max="5388" width="3.85546875" style="138" customWidth="1"/>
    <col min="5389" max="5389" width="5.42578125" style="138" customWidth="1"/>
    <col min="5390" max="5390" width="2.5703125" style="138" customWidth="1"/>
    <col min="5391" max="5391" width="3.28515625" style="138" customWidth="1"/>
    <col min="5392" max="5392" width="5.7109375" style="138" customWidth="1"/>
    <col min="5393" max="5393" width="5.5703125" style="138" customWidth="1"/>
    <col min="5394" max="5394" width="6.42578125" style="138" customWidth="1"/>
    <col min="5395" max="5395" width="7" style="138" customWidth="1"/>
    <col min="5396" max="5396" width="1" style="138" customWidth="1"/>
    <col min="5397" max="5397" width="2.140625" style="138" customWidth="1"/>
    <col min="5398" max="5633" width="9.140625" style="138"/>
    <col min="5634" max="5634" width="1.140625" style="138" customWidth="1"/>
    <col min="5635" max="5635" width="3.140625" style="138" customWidth="1"/>
    <col min="5636" max="5636" width="10" style="138" customWidth="1"/>
    <col min="5637" max="5637" width="8.140625" style="138" customWidth="1"/>
    <col min="5638" max="5638" width="4.28515625" style="138" customWidth="1"/>
    <col min="5639" max="5639" width="9.5703125" style="138" customWidth="1"/>
    <col min="5640" max="5640" width="9.42578125" style="138" customWidth="1"/>
    <col min="5641" max="5641" width="3" style="138" customWidth="1"/>
    <col min="5642" max="5642" width="8.7109375" style="138" customWidth="1"/>
    <col min="5643" max="5643" width="5.7109375" style="138" customWidth="1"/>
    <col min="5644" max="5644" width="3.85546875" style="138" customWidth="1"/>
    <col min="5645" max="5645" width="5.42578125" style="138" customWidth="1"/>
    <col min="5646" max="5646" width="2.5703125" style="138" customWidth="1"/>
    <col min="5647" max="5647" width="3.28515625" style="138" customWidth="1"/>
    <col min="5648" max="5648" width="5.7109375" style="138" customWidth="1"/>
    <col min="5649" max="5649" width="5.5703125" style="138" customWidth="1"/>
    <col min="5650" max="5650" width="6.42578125" style="138" customWidth="1"/>
    <col min="5651" max="5651" width="7" style="138" customWidth="1"/>
    <col min="5652" max="5652" width="1" style="138" customWidth="1"/>
    <col min="5653" max="5653" width="2.140625" style="138" customWidth="1"/>
    <col min="5654" max="5889" width="9.140625" style="138"/>
    <col min="5890" max="5890" width="1.140625" style="138" customWidth="1"/>
    <col min="5891" max="5891" width="3.140625" style="138" customWidth="1"/>
    <col min="5892" max="5892" width="10" style="138" customWidth="1"/>
    <col min="5893" max="5893" width="8.140625" style="138" customWidth="1"/>
    <col min="5894" max="5894" width="4.28515625" style="138" customWidth="1"/>
    <col min="5895" max="5895" width="9.5703125" style="138" customWidth="1"/>
    <col min="5896" max="5896" width="9.42578125" style="138" customWidth="1"/>
    <col min="5897" max="5897" width="3" style="138" customWidth="1"/>
    <col min="5898" max="5898" width="8.7109375" style="138" customWidth="1"/>
    <col min="5899" max="5899" width="5.7109375" style="138" customWidth="1"/>
    <col min="5900" max="5900" width="3.85546875" style="138" customWidth="1"/>
    <col min="5901" max="5901" width="5.42578125" style="138" customWidth="1"/>
    <col min="5902" max="5902" width="2.5703125" style="138" customWidth="1"/>
    <col min="5903" max="5903" width="3.28515625" style="138" customWidth="1"/>
    <col min="5904" max="5904" width="5.7109375" style="138" customWidth="1"/>
    <col min="5905" max="5905" width="5.5703125" style="138" customWidth="1"/>
    <col min="5906" max="5906" width="6.42578125" style="138" customWidth="1"/>
    <col min="5907" max="5907" width="7" style="138" customWidth="1"/>
    <col min="5908" max="5908" width="1" style="138" customWidth="1"/>
    <col min="5909" max="5909" width="2.140625" style="138" customWidth="1"/>
    <col min="5910" max="6145" width="9.140625" style="138"/>
    <col min="6146" max="6146" width="1.140625" style="138" customWidth="1"/>
    <col min="6147" max="6147" width="3.140625" style="138" customWidth="1"/>
    <col min="6148" max="6148" width="10" style="138" customWidth="1"/>
    <col min="6149" max="6149" width="8.140625" style="138" customWidth="1"/>
    <col min="6150" max="6150" width="4.28515625" style="138" customWidth="1"/>
    <col min="6151" max="6151" width="9.5703125" style="138" customWidth="1"/>
    <col min="6152" max="6152" width="9.42578125" style="138" customWidth="1"/>
    <col min="6153" max="6153" width="3" style="138" customWidth="1"/>
    <col min="6154" max="6154" width="8.7109375" style="138" customWidth="1"/>
    <col min="6155" max="6155" width="5.7109375" style="138" customWidth="1"/>
    <col min="6156" max="6156" width="3.85546875" style="138" customWidth="1"/>
    <col min="6157" max="6157" width="5.42578125" style="138" customWidth="1"/>
    <col min="6158" max="6158" width="2.5703125" style="138" customWidth="1"/>
    <col min="6159" max="6159" width="3.28515625" style="138" customWidth="1"/>
    <col min="6160" max="6160" width="5.7109375" style="138" customWidth="1"/>
    <col min="6161" max="6161" width="5.5703125" style="138" customWidth="1"/>
    <col min="6162" max="6162" width="6.42578125" style="138" customWidth="1"/>
    <col min="6163" max="6163" width="7" style="138" customWidth="1"/>
    <col min="6164" max="6164" width="1" style="138" customWidth="1"/>
    <col min="6165" max="6165" width="2.140625" style="138" customWidth="1"/>
    <col min="6166" max="6401" width="9.140625" style="138"/>
    <col min="6402" max="6402" width="1.140625" style="138" customWidth="1"/>
    <col min="6403" max="6403" width="3.140625" style="138" customWidth="1"/>
    <col min="6404" max="6404" width="10" style="138" customWidth="1"/>
    <col min="6405" max="6405" width="8.140625" style="138" customWidth="1"/>
    <col min="6406" max="6406" width="4.28515625" style="138" customWidth="1"/>
    <col min="6407" max="6407" width="9.5703125" style="138" customWidth="1"/>
    <col min="6408" max="6408" width="9.42578125" style="138" customWidth="1"/>
    <col min="6409" max="6409" width="3" style="138" customWidth="1"/>
    <col min="6410" max="6410" width="8.7109375" style="138" customWidth="1"/>
    <col min="6411" max="6411" width="5.7109375" style="138" customWidth="1"/>
    <col min="6412" max="6412" width="3.85546875" style="138" customWidth="1"/>
    <col min="6413" max="6413" width="5.42578125" style="138" customWidth="1"/>
    <col min="6414" max="6414" width="2.5703125" style="138" customWidth="1"/>
    <col min="6415" max="6415" width="3.28515625" style="138" customWidth="1"/>
    <col min="6416" max="6416" width="5.7109375" style="138" customWidth="1"/>
    <col min="6417" max="6417" width="5.5703125" style="138" customWidth="1"/>
    <col min="6418" max="6418" width="6.42578125" style="138" customWidth="1"/>
    <col min="6419" max="6419" width="7" style="138" customWidth="1"/>
    <col min="6420" max="6420" width="1" style="138" customWidth="1"/>
    <col min="6421" max="6421" width="2.140625" style="138" customWidth="1"/>
    <col min="6422" max="6657" width="9.140625" style="138"/>
    <col min="6658" max="6658" width="1.140625" style="138" customWidth="1"/>
    <col min="6659" max="6659" width="3.140625" style="138" customWidth="1"/>
    <col min="6660" max="6660" width="10" style="138" customWidth="1"/>
    <col min="6661" max="6661" width="8.140625" style="138" customWidth="1"/>
    <col min="6662" max="6662" width="4.28515625" style="138" customWidth="1"/>
    <col min="6663" max="6663" width="9.5703125" style="138" customWidth="1"/>
    <col min="6664" max="6664" width="9.42578125" style="138" customWidth="1"/>
    <col min="6665" max="6665" width="3" style="138" customWidth="1"/>
    <col min="6666" max="6666" width="8.7109375" style="138" customWidth="1"/>
    <col min="6667" max="6667" width="5.7109375" style="138" customWidth="1"/>
    <col min="6668" max="6668" width="3.85546875" style="138" customWidth="1"/>
    <col min="6669" max="6669" width="5.42578125" style="138" customWidth="1"/>
    <col min="6670" max="6670" width="2.5703125" style="138" customWidth="1"/>
    <col min="6671" max="6671" width="3.28515625" style="138" customWidth="1"/>
    <col min="6672" max="6672" width="5.7109375" style="138" customWidth="1"/>
    <col min="6673" max="6673" width="5.5703125" style="138" customWidth="1"/>
    <col min="6674" max="6674" width="6.42578125" style="138" customWidth="1"/>
    <col min="6675" max="6675" width="7" style="138" customWidth="1"/>
    <col min="6676" max="6676" width="1" style="138" customWidth="1"/>
    <col min="6677" max="6677" width="2.140625" style="138" customWidth="1"/>
    <col min="6678" max="6913" width="9.140625" style="138"/>
    <col min="6914" max="6914" width="1.140625" style="138" customWidth="1"/>
    <col min="6915" max="6915" width="3.140625" style="138" customWidth="1"/>
    <col min="6916" max="6916" width="10" style="138" customWidth="1"/>
    <col min="6917" max="6917" width="8.140625" style="138" customWidth="1"/>
    <col min="6918" max="6918" width="4.28515625" style="138" customWidth="1"/>
    <col min="6919" max="6919" width="9.5703125" style="138" customWidth="1"/>
    <col min="6920" max="6920" width="9.42578125" style="138" customWidth="1"/>
    <col min="6921" max="6921" width="3" style="138" customWidth="1"/>
    <col min="6922" max="6922" width="8.7109375" style="138" customWidth="1"/>
    <col min="6923" max="6923" width="5.7109375" style="138" customWidth="1"/>
    <col min="6924" max="6924" width="3.85546875" style="138" customWidth="1"/>
    <col min="6925" max="6925" width="5.42578125" style="138" customWidth="1"/>
    <col min="6926" max="6926" width="2.5703125" style="138" customWidth="1"/>
    <col min="6927" max="6927" width="3.28515625" style="138" customWidth="1"/>
    <col min="6928" max="6928" width="5.7109375" style="138" customWidth="1"/>
    <col min="6929" max="6929" width="5.5703125" style="138" customWidth="1"/>
    <col min="6930" max="6930" width="6.42578125" style="138" customWidth="1"/>
    <col min="6931" max="6931" width="7" style="138" customWidth="1"/>
    <col min="6932" max="6932" width="1" style="138" customWidth="1"/>
    <col min="6933" max="6933" width="2.140625" style="138" customWidth="1"/>
    <col min="6934" max="7169" width="9.140625" style="138"/>
    <col min="7170" max="7170" width="1.140625" style="138" customWidth="1"/>
    <col min="7171" max="7171" width="3.140625" style="138" customWidth="1"/>
    <col min="7172" max="7172" width="10" style="138" customWidth="1"/>
    <col min="7173" max="7173" width="8.140625" style="138" customWidth="1"/>
    <col min="7174" max="7174" width="4.28515625" style="138" customWidth="1"/>
    <col min="7175" max="7175" width="9.5703125" style="138" customWidth="1"/>
    <col min="7176" max="7176" width="9.42578125" style="138" customWidth="1"/>
    <col min="7177" max="7177" width="3" style="138" customWidth="1"/>
    <col min="7178" max="7178" width="8.7109375" style="138" customWidth="1"/>
    <col min="7179" max="7179" width="5.7109375" style="138" customWidth="1"/>
    <col min="7180" max="7180" width="3.85546875" style="138" customWidth="1"/>
    <col min="7181" max="7181" width="5.42578125" style="138" customWidth="1"/>
    <col min="7182" max="7182" width="2.5703125" style="138" customWidth="1"/>
    <col min="7183" max="7183" width="3.28515625" style="138" customWidth="1"/>
    <col min="7184" max="7184" width="5.7109375" style="138" customWidth="1"/>
    <col min="7185" max="7185" width="5.5703125" style="138" customWidth="1"/>
    <col min="7186" max="7186" width="6.42578125" style="138" customWidth="1"/>
    <col min="7187" max="7187" width="7" style="138" customWidth="1"/>
    <col min="7188" max="7188" width="1" style="138" customWidth="1"/>
    <col min="7189" max="7189" width="2.140625" style="138" customWidth="1"/>
    <col min="7190" max="7425" width="9.140625" style="138"/>
    <col min="7426" max="7426" width="1.140625" style="138" customWidth="1"/>
    <col min="7427" max="7427" width="3.140625" style="138" customWidth="1"/>
    <col min="7428" max="7428" width="10" style="138" customWidth="1"/>
    <col min="7429" max="7429" width="8.140625" style="138" customWidth="1"/>
    <col min="7430" max="7430" width="4.28515625" style="138" customWidth="1"/>
    <col min="7431" max="7431" width="9.5703125" style="138" customWidth="1"/>
    <col min="7432" max="7432" width="9.42578125" style="138" customWidth="1"/>
    <col min="7433" max="7433" width="3" style="138" customWidth="1"/>
    <col min="7434" max="7434" width="8.7109375" style="138" customWidth="1"/>
    <col min="7435" max="7435" width="5.7109375" style="138" customWidth="1"/>
    <col min="7436" max="7436" width="3.85546875" style="138" customWidth="1"/>
    <col min="7437" max="7437" width="5.42578125" style="138" customWidth="1"/>
    <col min="7438" max="7438" width="2.5703125" style="138" customWidth="1"/>
    <col min="7439" max="7439" width="3.28515625" style="138" customWidth="1"/>
    <col min="7440" max="7440" width="5.7109375" style="138" customWidth="1"/>
    <col min="7441" max="7441" width="5.5703125" style="138" customWidth="1"/>
    <col min="7442" max="7442" width="6.42578125" style="138" customWidth="1"/>
    <col min="7443" max="7443" width="7" style="138" customWidth="1"/>
    <col min="7444" max="7444" width="1" style="138" customWidth="1"/>
    <col min="7445" max="7445" width="2.140625" style="138" customWidth="1"/>
    <col min="7446" max="7681" width="9.140625" style="138"/>
    <col min="7682" max="7682" width="1.140625" style="138" customWidth="1"/>
    <col min="7683" max="7683" width="3.140625" style="138" customWidth="1"/>
    <col min="7684" max="7684" width="10" style="138" customWidth="1"/>
    <col min="7685" max="7685" width="8.140625" style="138" customWidth="1"/>
    <col min="7686" max="7686" width="4.28515625" style="138" customWidth="1"/>
    <col min="7687" max="7687" width="9.5703125" style="138" customWidth="1"/>
    <col min="7688" max="7688" width="9.42578125" style="138" customWidth="1"/>
    <col min="7689" max="7689" width="3" style="138" customWidth="1"/>
    <col min="7690" max="7690" width="8.7109375" style="138" customWidth="1"/>
    <col min="7691" max="7691" width="5.7109375" style="138" customWidth="1"/>
    <col min="7692" max="7692" width="3.85546875" style="138" customWidth="1"/>
    <col min="7693" max="7693" width="5.42578125" style="138" customWidth="1"/>
    <col min="7694" max="7694" width="2.5703125" style="138" customWidth="1"/>
    <col min="7695" max="7695" width="3.28515625" style="138" customWidth="1"/>
    <col min="7696" max="7696" width="5.7109375" style="138" customWidth="1"/>
    <col min="7697" max="7697" width="5.5703125" style="138" customWidth="1"/>
    <col min="7698" max="7698" width="6.42578125" style="138" customWidth="1"/>
    <col min="7699" max="7699" width="7" style="138" customWidth="1"/>
    <col min="7700" max="7700" width="1" style="138" customWidth="1"/>
    <col min="7701" max="7701" width="2.140625" style="138" customWidth="1"/>
    <col min="7702" max="7937" width="9.140625" style="138"/>
    <col min="7938" max="7938" width="1.140625" style="138" customWidth="1"/>
    <col min="7939" max="7939" width="3.140625" style="138" customWidth="1"/>
    <col min="7940" max="7940" width="10" style="138" customWidth="1"/>
    <col min="7941" max="7941" width="8.140625" style="138" customWidth="1"/>
    <col min="7942" max="7942" width="4.28515625" style="138" customWidth="1"/>
    <col min="7943" max="7943" width="9.5703125" style="138" customWidth="1"/>
    <col min="7944" max="7944" width="9.42578125" style="138" customWidth="1"/>
    <col min="7945" max="7945" width="3" style="138" customWidth="1"/>
    <col min="7946" max="7946" width="8.7109375" style="138" customWidth="1"/>
    <col min="7947" max="7947" width="5.7109375" style="138" customWidth="1"/>
    <col min="7948" max="7948" width="3.85546875" style="138" customWidth="1"/>
    <col min="7949" max="7949" width="5.42578125" style="138" customWidth="1"/>
    <col min="7950" max="7950" width="2.5703125" style="138" customWidth="1"/>
    <col min="7951" max="7951" width="3.28515625" style="138" customWidth="1"/>
    <col min="7952" max="7952" width="5.7109375" style="138" customWidth="1"/>
    <col min="7953" max="7953" width="5.5703125" style="138" customWidth="1"/>
    <col min="7954" max="7954" width="6.42578125" style="138" customWidth="1"/>
    <col min="7955" max="7955" width="7" style="138" customWidth="1"/>
    <col min="7956" max="7956" width="1" style="138" customWidth="1"/>
    <col min="7957" max="7957" width="2.140625" style="138" customWidth="1"/>
    <col min="7958" max="8193" width="9.140625" style="138"/>
    <col min="8194" max="8194" width="1.140625" style="138" customWidth="1"/>
    <col min="8195" max="8195" width="3.140625" style="138" customWidth="1"/>
    <col min="8196" max="8196" width="10" style="138" customWidth="1"/>
    <col min="8197" max="8197" width="8.140625" style="138" customWidth="1"/>
    <col min="8198" max="8198" width="4.28515625" style="138" customWidth="1"/>
    <col min="8199" max="8199" width="9.5703125" style="138" customWidth="1"/>
    <col min="8200" max="8200" width="9.42578125" style="138" customWidth="1"/>
    <col min="8201" max="8201" width="3" style="138" customWidth="1"/>
    <col min="8202" max="8202" width="8.7109375" style="138" customWidth="1"/>
    <col min="8203" max="8203" width="5.7109375" style="138" customWidth="1"/>
    <col min="8204" max="8204" width="3.85546875" style="138" customWidth="1"/>
    <col min="8205" max="8205" width="5.42578125" style="138" customWidth="1"/>
    <col min="8206" max="8206" width="2.5703125" style="138" customWidth="1"/>
    <col min="8207" max="8207" width="3.28515625" style="138" customWidth="1"/>
    <col min="8208" max="8208" width="5.7109375" style="138" customWidth="1"/>
    <col min="8209" max="8209" width="5.5703125" style="138" customWidth="1"/>
    <col min="8210" max="8210" width="6.42578125" style="138" customWidth="1"/>
    <col min="8211" max="8211" width="7" style="138" customWidth="1"/>
    <col min="8212" max="8212" width="1" style="138" customWidth="1"/>
    <col min="8213" max="8213" width="2.140625" style="138" customWidth="1"/>
    <col min="8214" max="8449" width="9.140625" style="138"/>
    <col min="8450" max="8450" width="1.140625" style="138" customWidth="1"/>
    <col min="8451" max="8451" width="3.140625" style="138" customWidth="1"/>
    <col min="8452" max="8452" width="10" style="138" customWidth="1"/>
    <col min="8453" max="8453" width="8.140625" style="138" customWidth="1"/>
    <col min="8454" max="8454" width="4.28515625" style="138" customWidth="1"/>
    <col min="8455" max="8455" width="9.5703125" style="138" customWidth="1"/>
    <col min="8456" max="8456" width="9.42578125" style="138" customWidth="1"/>
    <col min="8457" max="8457" width="3" style="138" customWidth="1"/>
    <col min="8458" max="8458" width="8.7109375" style="138" customWidth="1"/>
    <col min="8459" max="8459" width="5.7109375" style="138" customWidth="1"/>
    <col min="8460" max="8460" width="3.85546875" style="138" customWidth="1"/>
    <col min="8461" max="8461" width="5.42578125" style="138" customWidth="1"/>
    <col min="8462" max="8462" width="2.5703125" style="138" customWidth="1"/>
    <col min="8463" max="8463" width="3.28515625" style="138" customWidth="1"/>
    <col min="8464" max="8464" width="5.7109375" style="138" customWidth="1"/>
    <col min="8465" max="8465" width="5.5703125" style="138" customWidth="1"/>
    <col min="8466" max="8466" width="6.42578125" style="138" customWidth="1"/>
    <col min="8467" max="8467" width="7" style="138" customWidth="1"/>
    <col min="8468" max="8468" width="1" style="138" customWidth="1"/>
    <col min="8469" max="8469" width="2.140625" style="138" customWidth="1"/>
    <col min="8470" max="8705" width="9.140625" style="138"/>
    <col min="8706" max="8706" width="1.140625" style="138" customWidth="1"/>
    <col min="8707" max="8707" width="3.140625" style="138" customWidth="1"/>
    <col min="8708" max="8708" width="10" style="138" customWidth="1"/>
    <col min="8709" max="8709" width="8.140625" style="138" customWidth="1"/>
    <col min="8710" max="8710" width="4.28515625" style="138" customWidth="1"/>
    <col min="8711" max="8711" width="9.5703125" style="138" customWidth="1"/>
    <col min="8712" max="8712" width="9.42578125" style="138" customWidth="1"/>
    <col min="8713" max="8713" width="3" style="138" customWidth="1"/>
    <col min="8714" max="8714" width="8.7109375" style="138" customWidth="1"/>
    <col min="8715" max="8715" width="5.7109375" style="138" customWidth="1"/>
    <col min="8716" max="8716" width="3.85546875" style="138" customWidth="1"/>
    <col min="8717" max="8717" width="5.42578125" style="138" customWidth="1"/>
    <col min="8718" max="8718" width="2.5703125" style="138" customWidth="1"/>
    <col min="8719" max="8719" width="3.28515625" style="138" customWidth="1"/>
    <col min="8720" max="8720" width="5.7109375" style="138" customWidth="1"/>
    <col min="8721" max="8721" width="5.5703125" style="138" customWidth="1"/>
    <col min="8722" max="8722" width="6.42578125" style="138" customWidth="1"/>
    <col min="8723" max="8723" width="7" style="138" customWidth="1"/>
    <col min="8724" max="8724" width="1" style="138" customWidth="1"/>
    <col min="8725" max="8725" width="2.140625" style="138" customWidth="1"/>
    <col min="8726" max="8961" width="9.140625" style="138"/>
    <col min="8962" max="8962" width="1.140625" style="138" customWidth="1"/>
    <col min="8963" max="8963" width="3.140625" style="138" customWidth="1"/>
    <col min="8964" max="8964" width="10" style="138" customWidth="1"/>
    <col min="8965" max="8965" width="8.140625" style="138" customWidth="1"/>
    <col min="8966" max="8966" width="4.28515625" style="138" customWidth="1"/>
    <col min="8967" max="8967" width="9.5703125" style="138" customWidth="1"/>
    <col min="8968" max="8968" width="9.42578125" style="138" customWidth="1"/>
    <col min="8969" max="8969" width="3" style="138" customWidth="1"/>
    <col min="8970" max="8970" width="8.7109375" style="138" customWidth="1"/>
    <col min="8971" max="8971" width="5.7109375" style="138" customWidth="1"/>
    <col min="8972" max="8972" width="3.85546875" style="138" customWidth="1"/>
    <col min="8973" max="8973" width="5.42578125" style="138" customWidth="1"/>
    <col min="8974" max="8974" width="2.5703125" style="138" customWidth="1"/>
    <col min="8975" max="8975" width="3.28515625" style="138" customWidth="1"/>
    <col min="8976" max="8976" width="5.7109375" style="138" customWidth="1"/>
    <col min="8977" max="8977" width="5.5703125" style="138" customWidth="1"/>
    <col min="8978" max="8978" width="6.42578125" style="138" customWidth="1"/>
    <col min="8979" max="8979" width="7" style="138" customWidth="1"/>
    <col min="8980" max="8980" width="1" style="138" customWidth="1"/>
    <col min="8981" max="8981" width="2.140625" style="138" customWidth="1"/>
    <col min="8982" max="9217" width="9.140625" style="138"/>
    <col min="9218" max="9218" width="1.140625" style="138" customWidth="1"/>
    <col min="9219" max="9219" width="3.140625" style="138" customWidth="1"/>
    <col min="9220" max="9220" width="10" style="138" customWidth="1"/>
    <col min="9221" max="9221" width="8.140625" style="138" customWidth="1"/>
    <col min="9222" max="9222" width="4.28515625" style="138" customWidth="1"/>
    <col min="9223" max="9223" width="9.5703125" style="138" customWidth="1"/>
    <col min="9224" max="9224" width="9.42578125" style="138" customWidth="1"/>
    <col min="9225" max="9225" width="3" style="138" customWidth="1"/>
    <col min="9226" max="9226" width="8.7109375" style="138" customWidth="1"/>
    <col min="9227" max="9227" width="5.7109375" style="138" customWidth="1"/>
    <col min="9228" max="9228" width="3.85546875" style="138" customWidth="1"/>
    <col min="9229" max="9229" width="5.42578125" style="138" customWidth="1"/>
    <col min="9230" max="9230" width="2.5703125" style="138" customWidth="1"/>
    <col min="9231" max="9231" width="3.28515625" style="138" customWidth="1"/>
    <col min="9232" max="9232" width="5.7109375" style="138" customWidth="1"/>
    <col min="9233" max="9233" width="5.5703125" style="138" customWidth="1"/>
    <col min="9234" max="9234" width="6.42578125" style="138" customWidth="1"/>
    <col min="9235" max="9235" width="7" style="138" customWidth="1"/>
    <col min="9236" max="9236" width="1" style="138" customWidth="1"/>
    <col min="9237" max="9237" width="2.140625" style="138" customWidth="1"/>
    <col min="9238" max="9473" width="9.140625" style="138"/>
    <col min="9474" max="9474" width="1.140625" style="138" customWidth="1"/>
    <col min="9475" max="9475" width="3.140625" style="138" customWidth="1"/>
    <col min="9476" max="9476" width="10" style="138" customWidth="1"/>
    <col min="9477" max="9477" width="8.140625" style="138" customWidth="1"/>
    <col min="9478" max="9478" width="4.28515625" style="138" customWidth="1"/>
    <col min="9479" max="9479" width="9.5703125" style="138" customWidth="1"/>
    <col min="9480" max="9480" width="9.42578125" style="138" customWidth="1"/>
    <col min="9481" max="9481" width="3" style="138" customWidth="1"/>
    <col min="9482" max="9482" width="8.7109375" style="138" customWidth="1"/>
    <col min="9483" max="9483" width="5.7109375" style="138" customWidth="1"/>
    <col min="9484" max="9484" width="3.85546875" style="138" customWidth="1"/>
    <col min="9485" max="9485" width="5.42578125" style="138" customWidth="1"/>
    <col min="9486" max="9486" width="2.5703125" style="138" customWidth="1"/>
    <col min="9487" max="9487" width="3.28515625" style="138" customWidth="1"/>
    <col min="9488" max="9488" width="5.7109375" style="138" customWidth="1"/>
    <col min="9489" max="9489" width="5.5703125" style="138" customWidth="1"/>
    <col min="9490" max="9490" width="6.42578125" style="138" customWidth="1"/>
    <col min="9491" max="9491" width="7" style="138" customWidth="1"/>
    <col min="9492" max="9492" width="1" style="138" customWidth="1"/>
    <col min="9493" max="9493" width="2.140625" style="138" customWidth="1"/>
    <col min="9494" max="9729" width="9.140625" style="138"/>
    <col min="9730" max="9730" width="1.140625" style="138" customWidth="1"/>
    <col min="9731" max="9731" width="3.140625" style="138" customWidth="1"/>
    <col min="9732" max="9732" width="10" style="138" customWidth="1"/>
    <col min="9733" max="9733" width="8.140625" style="138" customWidth="1"/>
    <col min="9734" max="9734" width="4.28515625" style="138" customWidth="1"/>
    <col min="9735" max="9735" width="9.5703125" style="138" customWidth="1"/>
    <col min="9736" max="9736" width="9.42578125" style="138" customWidth="1"/>
    <col min="9737" max="9737" width="3" style="138" customWidth="1"/>
    <col min="9738" max="9738" width="8.7109375" style="138" customWidth="1"/>
    <col min="9739" max="9739" width="5.7109375" style="138" customWidth="1"/>
    <col min="9740" max="9740" width="3.85546875" style="138" customWidth="1"/>
    <col min="9741" max="9741" width="5.42578125" style="138" customWidth="1"/>
    <col min="9742" max="9742" width="2.5703125" style="138" customWidth="1"/>
    <col min="9743" max="9743" width="3.28515625" style="138" customWidth="1"/>
    <col min="9744" max="9744" width="5.7109375" style="138" customWidth="1"/>
    <col min="9745" max="9745" width="5.5703125" style="138" customWidth="1"/>
    <col min="9746" max="9746" width="6.42578125" style="138" customWidth="1"/>
    <col min="9747" max="9747" width="7" style="138" customWidth="1"/>
    <col min="9748" max="9748" width="1" style="138" customWidth="1"/>
    <col min="9749" max="9749" width="2.140625" style="138" customWidth="1"/>
    <col min="9750" max="9985" width="9.140625" style="138"/>
    <col min="9986" max="9986" width="1.140625" style="138" customWidth="1"/>
    <col min="9987" max="9987" width="3.140625" style="138" customWidth="1"/>
    <col min="9988" max="9988" width="10" style="138" customWidth="1"/>
    <col min="9989" max="9989" width="8.140625" style="138" customWidth="1"/>
    <col min="9990" max="9990" width="4.28515625" style="138" customWidth="1"/>
    <col min="9991" max="9991" width="9.5703125" style="138" customWidth="1"/>
    <col min="9992" max="9992" width="9.42578125" style="138" customWidth="1"/>
    <col min="9993" max="9993" width="3" style="138" customWidth="1"/>
    <col min="9994" max="9994" width="8.7109375" style="138" customWidth="1"/>
    <col min="9995" max="9995" width="5.7109375" style="138" customWidth="1"/>
    <col min="9996" max="9996" width="3.85546875" style="138" customWidth="1"/>
    <col min="9997" max="9997" width="5.42578125" style="138" customWidth="1"/>
    <col min="9998" max="9998" width="2.5703125" style="138" customWidth="1"/>
    <col min="9999" max="9999" width="3.28515625" style="138" customWidth="1"/>
    <col min="10000" max="10000" width="5.7109375" style="138" customWidth="1"/>
    <col min="10001" max="10001" width="5.5703125" style="138" customWidth="1"/>
    <col min="10002" max="10002" width="6.42578125" style="138" customWidth="1"/>
    <col min="10003" max="10003" width="7" style="138" customWidth="1"/>
    <col min="10004" max="10004" width="1" style="138" customWidth="1"/>
    <col min="10005" max="10005" width="2.140625" style="138" customWidth="1"/>
    <col min="10006" max="10241" width="9.140625" style="138"/>
    <col min="10242" max="10242" width="1.140625" style="138" customWidth="1"/>
    <col min="10243" max="10243" width="3.140625" style="138" customWidth="1"/>
    <col min="10244" max="10244" width="10" style="138" customWidth="1"/>
    <col min="10245" max="10245" width="8.140625" style="138" customWidth="1"/>
    <col min="10246" max="10246" width="4.28515625" style="138" customWidth="1"/>
    <col min="10247" max="10247" width="9.5703125" style="138" customWidth="1"/>
    <col min="10248" max="10248" width="9.42578125" style="138" customWidth="1"/>
    <col min="10249" max="10249" width="3" style="138" customWidth="1"/>
    <col min="10250" max="10250" width="8.7109375" style="138" customWidth="1"/>
    <col min="10251" max="10251" width="5.7109375" style="138" customWidth="1"/>
    <col min="10252" max="10252" width="3.85546875" style="138" customWidth="1"/>
    <col min="10253" max="10253" width="5.42578125" style="138" customWidth="1"/>
    <col min="10254" max="10254" width="2.5703125" style="138" customWidth="1"/>
    <col min="10255" max="10255" width="3.28515625" style="138" customWidth="1"/>
    <col min="10256" max="10256" width="5.7109375" style="138" customWidth="1"/>
    <col min="10257" max="10257" width="5.5703125" style="138" customWidth="1"/>
    <col min="10258" max="10258" width="6.42578125" style="138" customWidth="1"/>
    <col min="10259" max="10259" width="7" style="138" customWidth="1"/>
    <col min="10260" max="10260" width="1" style="138" customWidth="1"/>
    <col min="10261" max="10261" width="2.140625" style="138" customWidth="1"/>
    <col min="10262" max="10497" width="9.140625" style="138"/>
    <col min="10498" max="10498" width="1.140625" style="138" customWidth="1"/>
    <col min="10499" max="10499" width="3.140625" style="138" customWidth="1"/>
    <col min="10500" max="10500" width="10" style="138" customWidth="1"/>
    <col min="10501" max="10501" width="8.140625" style="138" customWidth="1"/>
    <col min="10502" max="10502" width="4.28515625" style="138" customWidth="1"/>
    <col min="10503" max="10503" width="9.5703125" style="138" customWidth="1"/>
    <col min="10504" max="10504" width="9.42578125" style="138" customWidth="1"/>
    <col min="10505" max="10505" width="3" style="138" customWidth="1"/>
    <col min="10506" max="10506" width="8.7109375" style="138" customWidth="1"/>
    <col min="10507" max="10507" width="5.7109375" style="138" customWidth="1"/>
    <col min="10508" max="10508" width="3.85546875" style="138" customWidth="1"/>
    <col min="10509" max="10509" width="5.42578125" style="138" customWidth="1"/>
    <col min="10510" max="10510" width="2.5703125" style="138" customWidth="1"/>
    <col min="10511" max="10511" width="3.28515625" style="138" customWidth="1"/>
    <col min="10512" max="10512" width="5.7109375" style="138" customWidth="1"/>
    <col min="10513" max="10513" width="5.5703125" style="138" customWidth="1"/>
    <col min="10514" max="10514" width="6.42578125" style="138" customWidth="1"/>
    <col min="10515" max="10515" width="7" style="138" customWidth="1"/>
    <col min="10516" max="10516" width="1" style="138" customWidth="1"/>
    <col min="10517" max="10517" width="2.140625" style="138" customWidth="1"/>
    <col min="10518" max="10753" width="9.140625" style="138"/>
    <col min="10754" max="10754" width="1.140625" style="138" customWidth="1"/>
    <col min="10755" max="10755" width="3.140625" style="138" customWidth="1"/>
    <col min="10756" max="10756" width="10" style="138" customWidth="1"/>
    <col min="10757" max="10757" width="8.140625" style="138" customWidth="1"/>
    <col min="10758" max="10758" width="4.28515625" style="138" customWidth="1"/>
    <col min="10759" max="10759" width="9.5703125" style="138" customWidth="1"/>
    <col min="10760" max="10760" width="9.42578125" style="138" customWidth="1"/>
    <col min="10761" max="10761" width="3" style="138" customWidth="1"/>
    <col min="10762" max="10762" width="8.7109375" style="138" customWidth="1"/>
    <col min="10763" max="10763" width="5.7109375" style="138" customWidth="1"/>
    <col min="10764" max="10764" width="3.85546875" style="138" customWidth="1"/>
    <col min="10765" max="10765" width="5.42578125" style="138" customWidth="1"/>
    <col min="10766" max="10766" width="2.5703125" style="138" customWidth="1"/>
    <col min="10767" max="10767" width="3.28515625" style="138" customWidth="1"/>
    <col min="10768" max="10768" width="5.7109375" style="138" customWidth="1"/>
    <col min="10769" max="10769" width="5.5703125" style="138" customWidth="1"/>
    <col min="10770" max="10770" width="6.42578125" style="138" customWidth="1"/>
    <col min="10771" max="10771" width="7" style="138" customWidth="1"/>
    <col min="10772" max="10772" width="1" style="138" customWidth="1"/>
    <col min="10773" max="10773" width="2.140625" style="138" customWidth="1"/>
    <col min="10774" max="11009" width="9.140625" style="138"/>
    <col min="11010" max="11010" width="1.140625" style="138" customWidth="1"/>
    <col min="11011" max="11011" width="3.140625" style="138" customWidth="1"/>
    <col min="11012" max="11012" width="10" style="138" customWidth="1"/>
    <col min="11013" max="11013" width="8.140625" style="138" customWidth="1"/>
    <col min="11014" max="11014" width="4.28515625" style="138" customWidth="1"/>
    <col min="11015" max="11015" width="9.5703125" style="138" customWidth="1"/>
    <col min="11016" max="11016" width="9.42578125" style="138" customWidth="1"/>
    <col min="11017" max="11017" width="3" style="138" customWidth="1"/>
    <col min="11018" max="11018" width="8.7109375" style="138" customWidth="1"/>
    <col min="11019" max="11019" width="5.7109375" style="138" customWidth="1"/>
    <col min="11020" max="11020" width="3.85546875" style="138" customWidth="1"/>
    <col min="11021" max="11021" width="5.42578125" style="138" customWidth="1"/>
    <col min="11022" max="11022" width="2.5703125" style="138" customWidth="1"/>
    <col min="11023" max="11023" width="3.28515625" style="138" customWidth="1"/>
    <col min="11024" max="11024" width="5.7109375" style="138" customWidth="1"/>
    <col min="11025" max="11025" width="5.5703125" style="138" customWidth="1"/>
    <col min="11026" max="11026" width="6.42578125" style="138" customWidth="1"/>
    <col min="11027" max="11027" width="7" style="138" customWidth="1"/>
    <col min="11028" max="11028" width="1" style="138" customWidth="1"/>
    <col min="11029" max="11029" width="2.140625" style="138" customWidth="1"/>
    <col min="11030" max="11265" width="9.140625" style="138"/>
    <col min="11266" max="11266" width="1.140625" style="138" customWidth="1"/>
    <col min="11267" max="11267" width="3.140625" style="138" customWidth="1"/>
    <col min="11268" max="11268" width="10" style="138" customWidth="1"/>
    <col min="11269" max="11269" width="8.140625" style="138" customWidth="1"/>
    <col min="11270" max="11270" width="4.28515625" style="138" customWidth="1"/>
    <col min="11271" max="11271" width="9.5703125" style="138" customWidth="1"/>
    <col min="11272" max="11272" width="9.42578125" style="138" customWidth="1"/>
    <col min="11273" max="11273" width="3" style="138" customWidth="1"/>
    <col min="11274" max="11274" width="8.7109375" style="138" customWidth="1"/>
    <col min="11275" max="11275" width="5.7109375" style="138" customWidth="1"/>
    <col min="11276" max="11276" width="3.85546875" style="138" customWidth="1"/>
    <col min="11277" max="11277" width="5.42578125" style="138" customWidth="1"/>
    <col min="11278" max="11278" width="2.5703125" style="138" customWidth="1"/>
    <col min="11279" max="11279" width="3.28515625" style="138" customWidth="1"/>
    <col min="11280" max="11280" width="5.7109375" style="138" customWidth="1"/>
    <col min="11281" max="11281" width="5.5703125" style="138" customWidth="1"/>
    <col min="11282" max="11282" width="6.42578125" style="138" customWidth="1"/>
    <col min="11283" max="11283" width="7" style="138" customWidth="1"/>
    <col min="11284" max="11284" width="1" style="138" customWidth="1"/>
    <col min="11285" max="11285" width="2.140625" style="138" customWidth="1"/>
    <col min="11286" max="11521" width="9.140625" style="138"/>
    <col min="11522" max="11522" width="1.140625" style="138" customWidth="1"/>
    <col min="11523" max="11523" width="3.140625" style="138" customWidth="1"/>
    <col min="11524" max="11524" width="10" style="138" customWidth="1"/>
    <col min="11525" max="11525" width="8.140625" style="138" customWidth="1"/>
    <col min="11526" max="11526" width="4.28515625" style="138" customWidth="1"/>
    <col min="11527" max="11527" width="9.5703125" style="138" customWidth="1"/>
    <col min="11528" max="11528" width="9.42578125" style="138" customWidth="1"/>
    <col min="11529" max="11529" width="3" style="138" customWidth="1"/>
    <col min="11530" max="11530" width="8.7109375" style="138" customWidth="1"/>
    <col min="11531" max="11531" width="5.7109375" style="138" customWidth="1"/>
    <col min="11532" max="11532" width="3.85546875" style="138" customWidth="1"/>
    <col min="11533" max="11533" width="5.42578125" style="138" customWidth="1"/>
    <col min="11534" max="11534" width="2.5703125" style="138" customWidth="1"/>
    <col min="11535" max="11535" width="3.28515625" style="138" customWidth="1"/>
    <col min="11536" max="11536" width="5.7109375" style="138" customWidth="1"/>
    <col min="11537" max="11537" width="5.5703125" style="138" customWidth="1"/>
    <col min="11538" max="11538" width="6.42578125" style="138" customWidth="1"/>
    <col min="11539" max="11539" width="7" style="138" customWidth="1"/>
    <col min="11540" max="11540" width="1" style="138" customWidth="1"/>
    <col min="11541" max="11541" width="2.140625" style="138" customWidth="1"/>
    <col min="11542" max="11777" width="9.140625" style="138"/>
    <col min="11778" max="11778" width="1.140625" style="138" customWidth="1"/>
    <col min="11779" max="11779" width="3.140625" style="138" customWidth="1"/>
    <col min="11780" max="11780" width="10" style="138" customWidth="1"/>
    <col min="11781" max="11781" width="8.140625" style="138" customWidth="1"/>
    <col min="11782" max="11782" width="4.28515625" style="138" customWidth="1"/>
    <col min="11783" max="11783" width="9.5703125" style="138" customWidth="1"/>
    <col min="11784" max="11784" width="9.42578125" style="138" customWidth="1"/>
    <col min="11785" max="11785" width="3" style="138" customWidth="1"/>
    <col min="11786" max="11786" width="8.7109375" style="138" customWidth="1"/>
    <col min="11787" max="11787" width="5.7109375" style="138" customWidth="1"/>
    <col min="11788" max="11788" width="3.85546875" style="138" customWidth="1"/>
    <col min="11789" max="11789" width="5.42578125" style="138" customWidth="1"/>
    <col min="11790" max="11790" width="2.5703125" style="138" customWidth="1"/>
    <col min="11791" max="11791" width="3.28515625" style="138" customWidth="1"/>
    <col min="11792" max="11792" width="5.7109375" style="138" customWidth="1"/>
    <col min="11793" max="11793" width="5.5703125" style="138" customWidth="1"/>
    <col min="11794" max="11794" width="6.42578125" style="138" customWidth="1"/>
    <col min="11795" max="11795" width="7" style="138" customWidth="1"/>
    <col min="11796" max="11796" width="1" style="138" customWidth="1"/>
    <col min="11797" max="11797" width="2.140625" style="138" customWidth="1"/>
    <col min="11798" max="12033" width="9.140625" style="138"/>
    <col min="12034" max="12034" width="1.140625" style="138" customWidth="1"/>
    <col min="12035" max="12035" width="3.140625" style="138" customWidth="1"/>
    <col min="12036" max="12036" width="10" style="138" customWidth="1"/>
    <col min="12037" max="12037" width="8.140625" style="138" customWidth="1"/>
    <col min="12038" max="12038" width="4.28515625" style="138" customWidth="1"/>
    <col min="12039" max="12039" width="9.5703125" style="138" customWidth="1"/>
    <col min="12040" max="12040" width="9.42578125" style="138" customWidth="1"/>
    <col min="12041" max="12041" width="3" style="138" customWidth="1"/>
    <col min="12042" max="12042" width="8.7109375" style="138" customWidth="1"/>
    <col min="12043" max="12043" width="5.7109375" style="138" customWidth="1"/>
    <col min="12044" max="12044" width="3.85546875" style="138" customWidth="1"/>
    <col min="12045" max="12045" width="5.42578125" style="138" customWidth="1"/>
    <col min="12046" max="12046" width="2.5703125" style="138" customWidth="1"/>
    <col min="12047" max="12047" width="3.28515625" style="138" customWidth="1"/>
    <col min="12048" max="12048" width="5.7109375" style="138" customWidth="1"/>
    <col min="12049" max="12049" width="5.5703125" style="138" customWidth="1"/>
    <col min="12050" max="12050" width="6.42578125" style="138" customWidth="1"/>
    <col min="12051" max="12051" width="7" style="138" customWidth="1"/>
    <col min="12052" max="12052" width="1" style="138" customWidth="1"/>
    <col min="12053" max="12053" width="2.140625" style="138" customWidth="1"/>
    <col min="12054" max="12289" width="9.140625" style="138"/>
    <col min="12290" max="12290" width="1.140625" style="138" customWidth="1"/>
    <col min="12291" max="12291" width="3.140625" style="138" customWidth="1"/>
    <col min="12292" max="12292" width="10" style="138" customWidth="1"/>
    <col min="12293" max="12293" width="8.140625" style="138" customWidth="1"/>
    <col min="12294" max="12294" width="4.28515625" style="138" customWidth="1"/>
    <col min="12295" max="12295" width="9.5703125" style="138" customWidth="1"/>
    <col min="12296" max="12296" width="9.42578125" style="138" customWidth="1"/>
    <col min="12297" max="12297" width="3" style="138" customWidth="1"/>
    <col min="12298" max="12298" width="8.7109375" style="138" customWidth="1"/>
    <col min="12299" max="12299" width="5.7109375" style="138" customWidth="1"/>
    <col min="12300" max="12300" width="3.85546875" style="138" customWidth="1"/>
    <col min="12301" max="12301" width="5.42578125" style="138" customWidth="1"/>
    <col min="12302" max="12302" width="2.5703125" style="138" customWidth="1"/>
    <col min="12303" max="12303" width="3.28515625" style="138" customWidth="1"/>
    <col min="12304" max="12304" width="5.7109375" style="138" customWidth="1"/>
    <col min="12305" max="12305" width="5.5703125" style="138" customWidth="1"/>
    <col min="12306" max="12306" width="6.42578125" style="138" customWidth="1"/>
    <col min="12307" max="12307" width="7" style="138" customWidth="1"/>
    <col min="12308" max="12308" width="1" style="138" customWidth="1"/>
    <col min="12309" max="12309" width="2.140625" style="138" customWidth="1"/>
    <col min="12310" max="12545" width="9.140625" style="138"/>
    <col min="12546" max="12546" width="1.140625" style="138" customWidth="1"/>
    <col min="12547" max="12547" width="3.140625" style="138" customWidth="1"/>
    <col min="12548" max="12548" width="10" style="138" customWidth="1"/>
    <col min="12549" max="12549" width="8.140625" style="138" customWidth="1"/>
    <col min="12550" max="12550" width="4.28515625" style="138" customWidth="1"/>
    <col min="12551" max="12551" width="9.5703125" style="138" customWidth="1"/>
    <col min="12552" max="12552" width="9.42578125" style="138" customWidth="1"/>
    <col min="12553" max="12553" width="3" style="138" customWidth="1"/>
    <col min="12554" max="12554" width="8.7109375" style="138" customWidth="1"/>
    <col min="12555" max="12555" width="5.7109375" style="138" customWidth="1"/>
    <col min="12556" max="12556" width="3.85546875" style="138" customWidth="1"/>
    <col min="12557" max="12557" width="5.42578125" style="138" customWidth="1"/>
    <col min="12558" max="12558" width="2.5703125" style="138" customWidth="1"/>
    <col min="12559" max="12559" width="3.28515625" style="138" customWidth="1"/>
    <col min="12560" max="12560" width="5.7109375" style="138" customWidth="1"/>
    <col min="12561" max="12561" width="5.5703125" style="138" customWidth="1"/>
    <col min="12562" max="12562" width="6.42578125" style="138" customWidth="1"/>
    <col min="12563" max="12563" width="7" style="138" customWidth="1"/>
    <col min="12564" max="12564" width="1" style="138" customWidth="1"/>
    <col min="12565" max="12565" width="2.140625" style="138" customWidth="1"/>
    <col min="12566" max="12801" width="9.140625" style="138"/>
    <col min="12802" max="12802" width="1.140625" style="138" customWidth="1"/>
    <col min="12803" max="12803" width="3.140625" style="138" customWidth="1"/>
    <col min="12804" max="12804" width="10" style="138" customWidth="1"/>
    <col min="12805" max="12805" width="8.140625" style="138" customWidth="1"/>
    <col min="12806" max="12806" width="4.28515625" style="138" customWidth="1"/>
    <col min="12807" max="12807" width="9.5703125" style="138" customWidth="1"/>
    <col min="12808" max="12808" width="9.42578125" style="138" customWidth="1"/>
    <col min="12809" max="12809" width="3" style="138" customWidth="1"/>
    <col min="12810" max="12810" width="8.7109375" style="138" customWidth="1"/>
    <col min="12811" max="12811" width="5.7109375" style="138" customWidth="1"/>
    <col min="12812" max="12812" width="3.85546875" style="138" customWidth="1"/>
    <col min="12813" max="12813" width="5.42578125" style="138" customWidth="1"/>
    <col min="12814" max="12814" width="2.5703125" style="138" customWidth="1"/>
    <col min="12815" max="12815" width="3.28515625" style="138" customWidth="1"/>
    <col min="12816" max="12816" width="5.7109375" style="138" customWidth="1"/>
    <col min="12817" max="12817" width="5.5703125" style="138" customWidth="1"/>
    <col min="12818" max="12818" width="6.42578125" style="138" customWidth="1"/>
    <col min="12819" max="12819" width="7" style="138" customWidth="1"/>
    <col min="12820" max="12820" width="1" style="138" customWidth="1"/>
    <col min="12821" max="12821" width="2.140625" style="138" customWidth="1"/>
    <col min="12822" max="13057" width="9.140625" style="138"/>
    <col min="13058" max="13058" width="1.140625" style="138" customWidth="1"/>
    <col min="13059" max="13059" width="3.140625" style="138" customWidth="1"/>
    <col min="13060" max="13060" width="10" style="138" customWidth="1"/>
    <col min="13061" max="13061" width="8.140625" style="138" customWidth="1"/>
    <col min="13062" max="13062" width="4.28515625" style="138" customWidth="1"/>
    <col min="13063" max="13063" width="9.5703125" style="138" customWidth="1"/>
    <col min="13064" max="13064" width="9.42578125" style="138" customWidth="1"/>
    <col min="13065" max="13065" width="3" style="138" customWidth="1"/>
    <col min="13066" max="13066" width="8.7109375" style="138" customWidth="1"/>
    <col min="13067" max="13067" width="5.7109375" style="138" customWidth="1"/>
    <col min="13068" max="13068" width="3.85546875" style="138" customWidth="1"/>
    <col min="13069" max="13069" width="5.42578125" style="138" customWidth="1"/>
    <col min="13070" max="13070" width="2.5703125" style="138" customWidth="1"/>
    <col min="13071" max="13071" width="3.28515625" style="138" customWidth="1"/>
    <col min="13072" max="13072" width="5.7109375" style="138" customWidth="1"/>
    <col min="13073" max="13073" width="5.5703125" style="138" customWidth="1"/>
    <col min="13074" max="13074" width="6.42578125" style="138" customWidth="1"/>
    <col min="13075" max="13075" width="7" style="138" customWidth="1"/>
    <col min="13076" max="13076" width="1" style="138" customWidth="1"/>
    <col min="13077" max="13077" width="2.140625" style="138" customWidth="1"/>
    <col min="13078" max="13313" width="9.140625" style="138"/>
    <col min="13314" max="13314" width="1.140625" style="138" customWidth="1"/>
    <col min="13315" max="13315" width="3.140625" style="138" customWidth="1"/>
    <col min="13316" max="13316" width="10" style="138" customWidth="1"/>
    <col min="13317" max="13317" width="8.140625" style="138" customWidth="1"/>
    <col min="13318" max="13318" width="4.28515625" style="138" customWidth="1"/>
    <col min="13319" max="13319" width="9.5703125" style="138" customWidth="1"/>
    <col min="13320" max="13320" width="9.42578125" style="138" customWidth="1"/>
    <col min="13321" max="13321" width="3" style="138" customWidth="1"/>
    <col min="13322" max="13322" width="8.7109375" style="138" customWidth="1"/>
    <col min="13323" max="13323" width="5.7109375" style="138" customWidth="1"/>
    <col min="13324" max="13324" width="3.85546875" style="138" customWidth="1"/>
    <col min="13325" max="13325" width="5.42578125" style="138" customWidth="1"/>
    <col min="13326" max="13326" width="2.5703125" style="138" customWidth="1"/>
    <col min="13327" max="13327" width="3.28515625" style="138" customWidth="1"/>
    <col min="13328" max="13328" width="5.7109375" style="138" customWidth="1"/>
    <col min="13329" max="13329" width="5.5703125" style="138" customWidth="1"/>
    <col min="13330" max="13330" width="6.42578125" style="138" customWidth="1"/>
    <col min="13331" max="13331" width="7" style="138" customWidth="1"/>
    <col min="13332" max="13332" width="1" style="138" customWidth="1"/>
    <col min="13333" max="13333" width="2.140625" style="138" customWidth="1"/>
    <col min="13334" max="13569" width="9.140625" style="138"/>
    <col min="13570" max="13570" width="1.140625" style="138" customWidth="1"/>
    <col min="13571" max="13571" width="3.140625" style="138" customWidth="1"/>
    <col min="13572" max="13572" width="10" style="138" customWidth="1"/>
    <col min="13573" max="13573" width="8.140625" style="138" customWidth="1"/>
    <col min="13574" max="13574" width="4.28515625" style="138" customWidth="1"/>
    <col min="13575" max="13575" width="9.5703125" style="138" customWidth="1"/>
    <col min="13576" max="13576" width="9.42578125" style="138" customWidth="1"/>
    <col min="13577" max="13577" width="3" style="138" customWidth="1"/>
    <col min="13578" max="13578" width="8.7109375" style="138" customWidth="1"/>
    <col min="13579" max="13579" width="5.7109375" style="138" customWidth="1"/>
    <col min="13580" max="13580" width="3.85546875" style="138" customWidth="1"/>
    <col min="13581" max="13581" width="5.42578125" style="138" customWidth="1"/>
    <col min="13582" max="13582" width="2.5703125" style="138" customWidth="1"/>
    <col min="13583" max="13583" width="3.28515625" style="138" customWidth="1"/>
    <col min="13584" max="13584" width="5.7109375" style="138" customWidth="1"/>
    <col min="13585" max="13585" width="5.5703125" style="138" customWidth="1"/>
    <col min="13586" max="13586" width="6.42578125" style="138" customWidth="1"/>
    <col min="13587" max="13587" width="7" style="138" customWidth="1"/>
    <col min="13588" max="13588" width="1" style="138" customWidth="1"/>
    <col min="13589" max="13589" width="2.140625" style="138" customWidth="1"/>
    <col min="13590" max="13825" width="9.140625" style="138"/>
    <col min="13826" max="13826" width="1.140625" style="138" customWidth="1"/>
    <col min="13827" max="13827" width="3.140625" style="138" customWidth="1"/>
    <col min="13828" max="13828" width="10" style="138" customWidth="1"/>
    <col min="13829" max="13829" width="8.140625" style="138" customWidth="1"/>
    <col min="13830" max="13830" width="4.28515625" style="138" customWidth="1"/>
    <col min="13831" max="13831" width="9.5703125" style="138" customWidth="1"/>
    <col min="13832" max="13832" width="9.42578125" style="138" customWidth="1"/>
    <col min="13833" max="13833" width="3" style="138" customWidth="1"/>
    <col min="13834" max="13834" width="8.7109375" style="138" customWidth="1"/>
    <col min="13835" max="13835" width="5.7109375" style="138" customWidth="1"/>
    <col min="13836" max="13836" width="3.85546875" style="138" customWidth="1"/>
    <col min="13837" max="13837" width="5.42578125" style="138" customWidth="1"/>
    <col min="13838" max="13838" width="2.5703125" style="138" customWidth="1"/>
    <col min="13839" max="13839" width="3.28515625" style="138" customWidth="1"/>
    <col min="13840" max="13840" width="5.7109375" style="138" customWidth="1"/>
    <col min="13841" max="13841" width="5.5703125" style="138" customWidth="1"/>
    <col min="13842" max="13842" width="6.42578125" style="138" customWidth="1"/>
    <col min="13843" max="13843" width="7" style="138" customWidth="1"/>
    <col min="13844" max="13844" width="1" style="138" customWidth="1"/>
    <col min="13845" max="13845" width="2.140625" style="138" customWidth="1"/>
    <col min="13846" max="14081" width="9.140625" style="138"/>
    <col min="14082" max="14082" width="1.140625" style="138" customWidth="1"/>
    <col min="14083" max="14083" width="3.140625" style="138" customWidth="1"/>
    <col min="14084" max="14084" width="10" style="138" customWidth="1"/>
    <col min="14085" max="14085" width="8.140625" style="138" customWidth="1"/>
    <col min="14086" max="14086" width="4.28515625" style="138" customWidth="1"/>
    <col min="14087" max="14087" width="9.5703125" style="138" customWidth="1"/>
    <col min="14088" max="14088" width="9.42578125" style="138" customWidth="1"/>
    <col min="14089" max="14089" width="3" style="138" customWidth="1"/>
    <col min="14090" max="14090" width="8.7109375" style="138" customWidth="1"/>
    <col min="14091" max="14091" width="5.7109375" style="138" customWidth="1"/>
    <col min="14092" max="14092" width="3.85546875" style="138" customWidth="1"/>
    <col min="14093" max="14093" width="5.42578125" style="138" customWidth="1"/>
    <col min="14094" max="14094" width="2.5703125" style="138" customWidth="1"/>
    <col min="14095" max="14095" width="3.28515625" style="138" customWidth="1"/>
    <col min="14096" max="14096" width="5.7109375" style="138" customWidth="1"/>
    <col min="14097" max="14097" width="5.5703125" style="138" customWidth="1"/>
    <col min="14098" max="14098" width="6.42578125" style="138" customWidth="1"/>
    <col min="14099" max="14099" width="7" style="138" customWidth="1"/>
    <col min="14100" max="14100" width="1" style="138" customWidth="1"/>
    <col min="14101" max="14101" width="2.140625" style="138" customWidth="1"/>
    <col min="14102" max="14337" width="9.140625" style="138"/>
    <col min="14338" max="14338" width="1.140625" style="138" customWidth="1"/>
    <col min="14339" max="14339" width="3.140625" style="138" customWidth="1"/>
    <col min="14340" max="14340" width="10" style="138" customWidth="1"/>
    <col min="14341" max="14341" width="8.140625" style="138" customWidth="1"/>
    <col min="14342" max="14342" width="4.28515625" style="138" customWidth="1"/>
    <col min="14343" max="14343" width="9.5703125" style="138" customWidth="1"/>
    <col min="14344" max="14344" width="9.42578125" style="138" customWidth="1"/>
    <col min="14345" max="14345" width="3" style="138" customWidth="1"/>
    <col min="14346" max="14346" width="8.7109375" style="138" customWidth="1"/>
    <col min="14347" max="14347" width="5.7109375" style="138" customWidth="1"/>
    <col min="14348" max="14348" width="3.85546875" style="138" customWidth="1"/>
    <col min="14349" max="14349" width="5.42578125" style="138" customWidth="1"/>
    <col min="14350" max="14350" width="2.5703125" style="138" customWidth="1"/>
    <col min="14351" max="14351" width="3.28515625" style="138" customWidth="1"/>
    <col min="14352" max="14352" width="5.7109375" style="138" customWidth="1"/>
    <col min="14353" max="14353" width="5.5703125" style="138" customWidth="1"/>
    <col min="14354" max="14354" width="6.42578125" style="138" customWidth="1"/>
    <col min="14355" max="14355" width="7" style="138" customWidth="1"/>
    <col min="14356" max="14356" width="1" style="138" customWidth="1"/>
    <col min="14357" max="14357" width="2.140625" style="138" customWidth="1"/>
    <col min="14358" max="14593" width="9.140625" style="138"/>
    <col min="14594" max="14594" width="1.140625" style="138" customWidth="1"/>
    <col min="14595" max="14595" width="3.140625" style="138" customWidth="1"/>
    <col min="14596" max="14596" width="10" style="138" customWidth="1"/>
    <col min="14597" max="14597" width="8.140625" style="138" customWidth="1"/>
    <col min="14598" max="14598" width="4.28515625" style="138" customWidth="1"/>
    <col min="14599" max="14599" width="9.5703125" style="138" customWidth="1"/>
    <col min="14600" max="14600" width="9.42578125" style="138" customWidth="1"/>
    <col min="14601" max="14601" width="3" style="138" customWidth="1"/>
    <col min="14602" max="14602" width="8.7109375" style="138" customWidth="1"/>
    <col min="14603" max="14603" width="5.7109375" style="138" customWidth="1"/>
    <col min="14604" max="14604" width="3.85546875" style="138" customWidth="1"/>
    <col min="14605" max="14605" width="5.42578125" style="138" customWidth="1"/>
    <col min="14606" max="14606" width="2.5703125" style="138" customWidth="1"/>
    <col min="14607" max="14607" width="3.28515625" style="138" customWidth="1"/>
    <col min="14608" max="14608" width="5.7109375" style="138" customWidth="1"/>
    <col min="14609" max="14609" width="5.5703125" style="138" customWidth="1"/>
    <col min="14610" max="14610" width="6.42578125" style="138" customWidth="1"/>
    <col min="14611" max="14611" width="7" style="138" customWidth="1"/>
    <col min="14612" max="14612" width="1" style="138" customWidth="1"/>
    <col min="14613" max="14613" width="2.140625" style="138" customWidth="1"/>
    <col min="14614" max="14849" width="9.140625" style="138"/>
    <col min="14850" max="14850" width="1.140625" style="138" customWidth="1"/>
    <col min="14851" max="14851" width="3.140625" style="138" customWidth="1"/>
    <col min="14852" max="14852" width="10" style="138" customWidth="1"/>
    <col min="14853" max="14853" width="8.140625" style="138" customWidth="1"/>
    <col min="14854" max="14854" width="4.28515625" style="138" customWidth="1"/>
    <col min="14855" max="14855" width="9.5703125" style="138" customWidth="1"/>
    <col min="14856" max="14856" width="9.42578125" style="138" customWidth="1"/>
    <col min="14857" max="14857" width="3" style="138" customWidth="1"/>
    <col min="14858" max="14858" width="8.7109375" style="138" customWidth="1"/>
    <col min="14859" max="14859" width="5.7109375" style="138" customWidth="1"/>
    <col min="14860" max="14860" width="3.85546875" style="138" customWidth="1"/>
    <col min="14861" max="14861" width="5.42578125" style="138" customWidth="1"/>
    <col min="14862" max="14862" width="2.5703125" style="138" customWidth="1"/>
    <col min="14863" max="14863" width="3.28515625" style="138" customWidth="1"/>
    <col min="14864" max="14864" width="5.7109375" style="138" customWidth="1"/>
    <col min="14865" max="14865" width="5.5703125" style="138" customWidth="1"/>
    <col min="14866" max="14866" width="6.42578125" style="138" customWidth="1"/>
    <col min="14867" max="14867" width="7" style="138" customWidth="1"/>
    <col min="14868" max="14868" width="1" style="138" customWidth="1"/>
    <col min="14869" max="14869" width="2.140625" style="138" customWidth="1"/>
    <col min="14870" max="15105" width="9.140625" style="138"/>
    <col min="15106" max="15106" width="1.140625" style="138" customWidth="1"/>
    <col min="15107" max="15107" width="3.140625" style="138" customWidth="1"/>
    <col min="15108" max="15108" width="10" style="138" customWidth="1"/>
    <col min="15109" max="15109" width="8.140625" style="138" customWidth="1"/>
    <col min="15110" max="15110" width="4.28515625" style="138" customWidth="1"/>
    <col min="15111" max="15111" width="9.5703125" style="138" customWidth="1"/>
    <col min="15112" max="15112" width="9.42578125" style="138" customWidth="1"/>
    <col min="15113" max="15113" width="3" style="138" customWidth="1"/>
    <col min="15114" max="15114" width="8.7109375" style="138" customWidth="1"/>
    <col min="15115" max="15115" width="5.7109375" style="138" customWidth="1"/>
    <col min="15116" max="15116" width="3.85546875" style="138" customWidth="1"/>
    <col min="15117" max="15117" width="5.42578125" style="138" customWidth="1"/>
    <col min="15118" max="15118" width="2.5703125" style="138" customWidth="1"/>
    <col min="15119" max="15119" width="3.28515625" style="138" customWidth="1"/>
    <col min="15120" max="15120" width="5.7109375" style="138" customWidth="1"/>
    <col min="15121" max="15121" width="5.5703125" style="138" customWidth="1"/>
    <col min="15122" max="15122" width="6.42578125" style="138" customWidth="1"/>
    <col min="15123" max="15123" width="7" style="138" customWidth="1"/>
    <col min="15124" max="15124" width="1" style="138" customWidth="1"/>
    <col min="15125" max="15125" width="2.140625" style="138" customWidth="1"/>
    <col min="15126" max="15361" width="9.140625" style="138"/>
    <col min="15362" max="15362" width="1.140625" style="138" customWidth="1"/>
    <col min="15363" max="15363" width="3.140625" style="138" customWidth="1"/>
    <col min="15364" max="15364" width="10" style="138" customWidth="1"/>
    <col min="15365" max="15365" width="8.140625" style="138" customWidth="1"/>
    <col min="15366" max="15366" width="4.28515625" style="138" customWidth="1"/>
    <col min="15367" max="15367" width="9.5703125" style="138" customWidth="1"/>
    <col min="15368" max="15368" width="9.42578125" style="138" customWidth="1"/>
    <col min="15369" max="15369" width="3" style="138" customWidth="1"/>
    <col min="15370" max="15370" width="8.7109375" style="138" customWidth="1"/>
    <col min="15371" max="15371" width="5.7109375" style="138" customWidth="1"/>
    <col min="15372" max="15372" width="3.85546875" style="138" customWidth="1"/>
    <col min="15373" max="15373" width="5.42578125" style="138" customWidth="1"/>
    <col min="15374" max="15374" width="2.5703125" style="138" customWidth="1"/>
    <col min="15375" max="15375" width="3.28515625" style="138" customWidth="1"/>
    <col min="15376" max="15376" width="5.7109375" style="138" customWidth="1"/>
    <col min="15377" max="15377" width="5.5703125" style="138" customWidth="1"/>
    <col min="15378" max="15378" width="6.42578125" style="138" customWidth="1"/>
    <col min="15379" max="15379" width="7" style="138" customWidth="1"/>
    <col min="15380" max="15380" width="1" style="138" customWidth="1"/>
    <col min="15381" max="15381" width="2.140625" style="138" customWidth="1"/>
    <col min="15382" max="15617" width="9.140625" style="138"/>
    <col min="15618" max="15618" width="1.140625" style="138" customWidth="1"/>
    <col min="15619" max="15619" width="3.140625" style="138" customWidth="1"/>
    <col min="15620" max="15620" width="10" style="138" customWidth="1"/>
    <col min="15621" max="15621" width="8.140625" style="138" customWidth="1"/>
    <col min="15622" max="15622" width="4.28515625" style="138" customWidth="1"/>
    <col min="15623" max="15623" width="9.5703125" style="138" customWidth="1"/>
    <col min="15624" max="15624" width="9.42578125" style="138" customWidth="1"/>
    <col min="15625" max="15625" width="3" style="138" customWidth="1"/>
    <col min="15626" max="15626" width="8.7109375" style="138" customWidth="1"/>
    <col min="15627" max="15627" width="5.7109375" style="138" customWidth="1"/>
    <col min="15628" max="15628" width="3.85546875" style="138" customWidth="1"/>
    <col min="15629" max="15629" width="5.42578125" style="138" customWidth="1"/>
    <col min="15630" max="15630" width="2.5703125" style="138" customWidth="1"/>
    <col min="15631" max="15631" width="3.28515625" style="138" customWidth="1"/>
    <col min="15632" max="15632" width="5.7109375" style="138" customWidth="1"/>
    <col min="15633" max="15633" width="5.5703125" style="138" customWidth="1"/>
    <col min="15634" max="15634" width="6.42578125" style="138" customWidth="1"/>
    <col min="15635" max="15635" width="7" style="138" customWidth="1"/>
    <col min="15636" max="15636" width="1" style="138" customWidth="1"/>
    <col min="15637" max="15637" width="2.140625" style="138" customWidth="1"/>
    <col min="15638" max="15873" width="9.140625" style="138"/>
    <col min="15874" max="15874" width="1.140625" style="138" customWidth="1"/>
    <col min="15875" max="15875" width="3.140625" style="138" customWidth="1"/>
    <col min="15876" max="15876" width="10" style="138" customWidth="1"/>
    <col min="15877" max="15877" width="8.140625" style="138" customWidth="1"/>
    <col min="15878" max="15878" width="4.28515625" style="138" customWidth="1"/>
    <col min="15879" max="15879" width="9.5703125" style="138" customWidth="1"/>
    <col min="15880" max="15880" width="9.42578125" style="138" customWidth="1"/>
    <col min="15881" max="15881" width="3" style="138" customWidth="1"/>
    <col min="15882" max="15882" width="8.7109375" style="138" customWidth="1"/>
    <col min="15883" max="15883" width="5.7109375" style="138" customWidth="1"/>
    <col min="15884" max="15884" width="3.85546875" style="138" customWidth="1"/>
    <col min="15885" max="15885" width="5.42578125" style="138" customWidth="1"/>
    <col min="15886" max="15886" width="2.5703125" style="138" customWidth="1"/>
    <col min="15887" max="15887" width="3.28515625" style="138" customWidth="1"/>
    <col min="15888" max="15888" width="5.7109375" style="138" customWidth="1"/>
    <col min="15889" max="15889" width="5.5703125" style="138" customWidth="1"/>
    <col min="15890" max="15890" width="6.42578125" style="138" customWidth="1"/>
    <col min="15891" max="15891" width="7" style="138" customWidth="1"/>
    <col min="15892" max="15892" width="1" style="138" customWidth="1"/>
    <col min="15893" max="15893" width="2.140625" style="138" customWidth="1"/>
    <col min="15894" max="16129" width="9.140625" style="138"/>
    <col min="16130" max="16130" width="1.140625" style="138" customWidth="1"/>
    <col min="16131" max="16131" width="3.140625" style="138" customWidth="1"/>
    <col min="16132" max="16132" width="10" style="138" customWidth="1"/>
    <col min="16133" max="16133" width="8.140625" style="138" customWidth="1"/>
    <col min="16134" max="16134" width="4.28515625" style="138" customWidth="1"/>
    <col min="16135" max="16135" width="9.5703125" style="138" customWidth="1"/>
    <col min="16136" max="16136" width="9.42578125" style="138" customWidth="1"/>
    <col min="16137" max="16137" width="3" style="138" customWidth="1"/>
    <col min="16138" max="16138" width="8.7109375" style="138" customWidth="1"/>
    <col min="16139" max="16139" width="5.7109375" style="138" customWidth="1"/>
    <col min="16140" max="16140" width="3.85546875" style="138" customWidth="1"/>
    <col min="16141" max="16141" width="5.42578125" style="138" customWidth="1"/>
    <col min="16142" max="16142" width="2.5703125" style="138" customWidth="1"/>
    <col min="16143" max="16143" width="3.28515625" style="138" customWidth="1"/>
    <col min="16144" max="16144" width="5.7109375" style="138" customWidth="1"/>
    <col min="16145" max="16145" width="5.5703125" style="138" customWidth="1"/>
    <col min="16146" max="16146" width="6.42578125" style="138" customWidth="1"/>
    <col min="16147" max="16147" width="7" style="138" customWidth="1"/>
    <col min="16148" max="16148" width="1" style="138" customWidth="1"/>
    <col min="16149" max="16149" width="2.140625" style="138" customWidth="1"/>
    <col min="16150" max="16384" width="9.140625" style="138"/>
  </cols>
  <sheetData>
    <row r="1" spans="2:29" ht="11.45" customHeight="1" x14ac:dyDescent="0.25">
      <c r="U1" s="173" t="s">
        <v>0</v>
      </c>
    </row>
    <row r="2" spans="2:29" ht="23.25" x14ac:dyDescent="0.25">
      <c r="B2" s="285" t="s">
        <v>1</v>
      </c>
      <c r="C2" s="285"/>
      <c r="D2" s="285"/>
      <c r="E2" s="285"/>
      <c r="F2" s="285"/>
      <c r="G2" s="285"/>
      <c r="H2" s="285"/>
      <c r="I2" s="285"/>
      <c r="J2" s="285"/>
      <c r="K2" s="285"/>
      <c r="L2" s="285"/>
      <c r="M2" s="285"/>
      <c r="N2" s="285"/>
      <c r="O2" s="285"/>
      <c r="P2" s="285"/>
      <c r="Q2" s="285"/>
      <c r="R2" s="285"/>
      <c r="S2" s="285"/>
      <c r="T2" s="285"/>
      <c r="U2" s="285"/>
    </row>
    <row r="3" spans="2:29" ht="12.6" customHeight="1" x14ac:dyDescent="0.25">
      <c r="B3" s="168"/>
      <c r="C3" s="168"/>
      <c r="D3" s="168"/>
      <c r="E3" s="168"/>
      <c r="F3" s="168"/>
      <c r="G3" s="168"/>
      <c r="H3" s="168"/>
      <c r="I3" s="168"/>
      <c r="J3" s="168"/>
      <c r="K3" s="168"/>
      <c r="L3" s="168"/>
      <c r="M3" s="168"/>
      <c r="N3" s="168"/>
      <c r="O3" s="168"/>
      <c r="P3" s="168"/>
      <c r="Q3" s="168"/>
      <c r="R3" s="168"/>
      <c r="S3" s="168"/>
    </row>
    <row r="4" spans="2:29" ht="18" customHeight="1" thickBot="1" x14ac:dyDescent="0.3">
      <c r="B4" s="139"/>
      <c r="C4" s="139"/>
      <c r="D4" s="139"/>
      <c r="E4" s="139"/>
      <c r="F4" s="203" t="s">
        <v>2</v>
      </c>
      <c r="G4" s="139"/>
      <c r="H4" s="139"/>
      <c r="I4" s="139"/>
      <c r="J4" s="139"/>
      <c r="K4" s="139"/>
      <c r="L4" s="139"/>
      <c r="M4" s="139"/>
      <c r="N4" s="139"/>
      <c r="O4" s="139"/>
      <c r="P4" s="139"/>
      <c r="Q4" s="139"/>
      <c r="R4" s="139"/>
      <c r="S4" s="139"/>
    </row>
    <row r="5" spans="2:29" ht="18" customHeight="1" thickBot="1" x14ac:dyDescent="0.3">
      <c r="B5" s="140" t="s">
        <v>3</v>
      </c>
      <c r="D5" s="297"/>
      <c r="E5" s="297"/>
      <c r="F5" s="297"/>
      <c r="G5" s="297"/>
      <c r="H5" s="297"/>
      <c r="I5" s="297"/>
      <c r="J5" s="297"/>
      <c r="K5" s="297"/>
      <c r="L5" s="204"/>
      <c r="M5" s="294" t="s">
        <v>4</v>
      </c>
      <c r="N5" s="295"/>
      <c r="O5" s="295"/>
      <c r="P5" s="295"/>
      <c r="Q5" s="295"/>
      <c r="R5" s="295"/>
      <c r="S5" s="295"/>
      <c r="T5" s="295"/>
      <c r="U5" s="296"/>
    </row>
    <row r="6" spans="2:29" ht="18" customHeight="1" thickBot="1" x14ac:dyDescent="0.3">
      <c r="B6" s="140" t="s">
        <v>5</v>
      </c>
      <c r="D6" s="297"/>
      <c r="E6" s="297"/>
      <c r="F6" s="297"/>
      <c r="G6" s="297"/>
      <c r="H6" s="297"/>
      <c r="I6" s="297"/>
      <c r="J6" s="297"/>
      <c r="K6" s="297"/>
      <c r="M6" s="259" t="s">
        <v>6</v>
      </c>
      <c r="N6" s="298"/>
      <c r="O6" s="298"/>
      <c r="P6" s="299"/>
      <c r="Q6" s="259" t="s">
        <v>7</v>
      </c>
      <c r="R6" s="298"/>
      <c r="S6" s="299"/>
      <c r="T6" s="259" t="s">
        <v>8</v>
      </c>
      <c r="U6" s="260"/>
    </row>
    <row r="7" spans="2:29" ht="18" x14ac:dyDescent="0.25">
      <c r="B7" s="140" t="s">
        <v>9</v>
      </c>
      <c r="D7" s="297"/>
      <c r="E7" s="297"/>
      <c r="F7" s="297"/>
      <c r="G7" s="297"/>
      <c r="H7" s="297"/>
      <c r="I7" s="297"/>
      <c r="J7" s="297"/>
      <c r="K7" s="297"/>
      <c r="M7" s="286"/>
      <c r="N7" s="287"/>
      <c r="O7" s="287"/>
      <c r="P7" s="288"/>
      <c r="Q7" s="286"/>
      <c r="R7" s="287"/>
      <c r="S7" s="288"/>
      <c r="T7" s="261"/>
      <c r="U7" s="262"/>
    </row>
    <row r="8" spans="2:29" ht="18" x14ac:dyDescent="0.25">
      <c r="B8" s="140" t="s">
        <v>10</v>
      </c>
      <c r="D8" s="297"/>
      <c r="E8" s="297"/>
      <c r="F8" s="297"/>
      <c r="G8" s="297"/>
      <c r="H8" s="297"/>
      <c r="I8" s="297"/>
      <c r="J8" s="297"/>
      <c r="K8" s="297"/>
      <c r="M8" s="289"/>
      <c r="N8" s="290"/>
      <c r="O8" s="290"/>
      <c r="P8" s="291"/>
      <c r="Q8" s="289"/>
      <c r="R8" s="290"/>
      <c r="S8" s="291"/>
      <c r="T8" s="263"/>
      <c r="U8" s="264"/>
    </row>
    <row r="9" spans="2:29" ht="18" customHeight="1" thickBot="1" x14ac:dyDescent="0.3">
      <c r="B9" s="140" t="s">
        <v>11</v>
      </c>
      <c r="D9" s="297"/>
      <c r="E9" s="297"/>
      <c r="F9" s="297"/>
      <c r="G9" s="297"/>
      <c r="H9" s="297"/>
      <c r="I9" s="297"/>
      <c r="J9" s="297"/>
      <c r="K9" s="297"/>
      <c r="M9" s="292"/>
      <c r="N9" s="293"/>
      <c r="O9" s="293"/>
      <c r="P9" s="256"/>
      <c r="Q9" s="292"/>
      <c r="R9" s="293"/>
      <c r="S9" s="256"/>
      <c r="T9" s="265"/>
      <c r="U9" s="266"/>
    </row>
    <row r="10" spans="2:29" ht="15.75" thickBot="1" x14ac:dyDescent="0.3">
      <c r="B10" s="11"/>
      <c r="D10" s="141"/>
      <c r="E10" s="141"/>
      <c r="F10" s="141"/>
      <c r="G10" s="141"/>
      <c r="H10" s="141"/>
      <c r="I10" s="141"/>
      <c r="J10" s="87"/>
      <c r="K10" s="87"/>
      <c r="L10" s="87"/>
      <c r="M10" s="87"/>
      <c r="N10" s="87"/>
      <c r="O10" s="87"/>
      <c r="P10" s="87"/>
      <c r="Q10" s="87"/>
      <c r="R10" s="87"/>
      <c r="S10" s="87"/>
    </row>
    <row r="11" spans="2:29" ht="21" customHeight="1" thickBot="1" x14ac:dyDescent="0.3">
      <c r="B11" s="328" t="s">
        <v>12</v>
      </c>
      <c r="C11" s="329"/>
      <c r="D11" s="329"/>
      <c r="E11" s="329"/>
      <c r="F11" s="329"/>
      <c r="G11" s="329"/>
      <c r="H11" s="329"/>
      <c r="I11" s="329"/>
      <c r="J11" s="329"/>
      <c r="K11" s="329"/>
      <c r="L11" s="329"/>
      <c r="M11" s="329"/>
      <c r="N11" s="330"/>
      <c r="O11" s="206"/>
      <c r="P11" s="308" t="s">
        <v>13</v>
      </c>
      <c r="Q11" s="309"/>
      <c r="R11" s="309"/>
      <c r="S11" s="309"/>
      <c r="T11" s="202" t="s">
        <v>14</v>
      </c>
      <c r="U11" s="202" t="s">
        <v>15</v>
      </c>
    </row>
    <row r="12" spans="2:29" ht="21" customHeight="1" thickBot="1" x14ac:dyDescent="0.3">
      <c r="B12" s="334" t="s">
        <v>16</v>
      </c>
      <c r="C12" s="335"/>
      <c r="D12" s="336"/>
      <c r="E12" s="324" t="e">
        <f>'Data Page'!E28</f>
        <v>#DIV/0!</v>
      </c>
      <c r="F12" s="325"/>
      <c r="G12" s="326"/>
      <c r="H12" s="331" t="s">
        <v>17</v>
      </c>
      <c r="I12" s="332"/>
      <c r="J12" s="332"/>
      <c r="K12" s="333"/>
      <c r="L12" s="324" t="e">
        <f>'Data Page'!F28</f>
        <v>#DIV/0!</v>
      </c>
      <c r="M12" s="325"/>
      <c r="N12" s="327"/>
      <c r="O12" s="119"/>
      <c r="P12" s="306" t="s">
        <v>18</v>
      </c>
      <c r="Q12" s="307"/>
      <c r="R12" s="307"/>
      <c r="S12" s="307"/>
      <c r="T12" s="200" t="e">
        <f>'Data Page'!E43</f>
        <v>#DIV/0!</v>
      </c>
      <c r="U12" s="201" t="e">
        <f>'Data Page'!F43</f>
        <v>#DIV/0!</v>
      </c>
    </row>
    <row r="13" spans="2:29" ht="21" customHeight="1" x14ac:dyDescent="0.25">
      <c r="B13" s="312" t="s">
        <v>19</v>
      </c>
      <c r="C13" s="313"/>
      <c r="D13" s="313"/>
      <c r="E13" s="313"/>
      <c r="F13" s="313"/>
      <c r="G13" s="313"/>
      <c r="H13" s="313"/>
      <c r="I13" s="313"/>
      <c r="J13" s="313"/>
      <c r="K13" s="313"/>
      <c r="L13" s="313"/>
      <c r="M13" s="313"/>
      <c r="N13" s="314"/>
      <c r="O13" s="205"/>
      <c r="P13" s="310" t="s">
        <v>20</v>
      </c>
      <c r="Q13" s="311"/>
      <c r="R13" s="311"/>
      <c r="S13" s="311"/>
      <c r="T13" s="194">
        <f>MIN('Data Page'!G33:G40)</f>
        <v>0</v>
      </c>
      <c r="U13" s="194">
        <f>MIN('Data Page'!H33:H40)</f>
        <v>0</v>
      </c>
    </row>
    <row r="14" spans="2:29" ht="21" customHeight="1" thickBot="1" x14ac:dyDescent="0.3">
      <c r="B14" s="315" t="s">
        <v>21</v>
      </c>
      <c r="C14" s="316"/>
      <c r="D14" s="316"/>
      <c r="E14" s="316"/>
      <c r="F14" s="316"/>
      <c r="G14" s="316"/>
      <c r="H14" s="316"/>
      <c r="I14" s="316"/>
      <c r="J14" s="316"/>
      <c r="K14" s="316"/>
      <c r="L14" s="316"/>
      <c r="M14" s="316"/>
      <c r="N14" s="317"/>
      <c r="O14" s="205"/>
      <c r="P14" s="195" t="s">
        <v>22</v>
      </c>
      <c r="Q14" s="193"/>
      <c r="R14" s="193"/>
      <c r="S14" s="193"/>
      <c r="T14" s="196" t="e">
        <f>E12</f>
        <v>#DIV/0!</v>
      </c>
      <c r="U14" s="197" t="e">
        <f>L12</f>
        <v>#DIV/0!</v>
      </c>
    </row>
    <row r="15" spans="2:29" ht="21" customHeight="1" thickBot="1" x14ac:dyDescent="0.3">
      <c r="B15" s="318" t="s">
        <v>23</v>
      </c>
      <c r="C15" s="319"/>
      <c r="D15" s="319"/>
      <c r="E15" s="319"/>
      <c r="F15" s="319"/>
      <c r="G15" s="319"/>
      <c r="H15" s="319"/>
      <c r="I15" s="319"/>
      <c r="J15" s="319"/>
      <c r="K15" s="319"/>
      <c r="L15" s="319"/>
      <c r="M15" s="319"/>
      <c r="N15" s="320"/>
      <c r="O15" s="156"/>
      <c r="P15" s="300" t="s">
        <v>24</v>
      </c>
      <c r="Q15" s="301"/>
      <c r="R15" s="301"/>
      <c r="S15" s="302"/>
      <c r="T15" s="267" t="e">
        <f>IF(T12&lt;2.9,"No",IF(T13&lt;3,"No","Yes"))</f>
        <v>#DIV/0!</v>
      </c>
      <c r="U15" s="267" t="e">
        <f>IF(U12&lt;2.9,"No",IF(U13&lt;3,"No","Yes"))</f>
        <v>#DIV/0!</v>
      </c>
      <c r="AC15" s="210"/>
    </row>
    <row r="16" spans="2:29" ht="21" customHeight="1" thickBot="1" x14ac:dyDescent="0.3">
      <c r="B16" s="321" t="s">
        <v>25</v>
      </c>
      <c r="C16" s="322"/>
      <c r="D16" s="322"/>
      <c r="E16" s="322"/>
      <c r="F16" s="322"/>
      <c r="G16" s="322"/>
      <c r="H16" s="322"/>
      <c r="I16" s="322"/>
      <c r="J16" s="322"/>
      <c r="K16" s="322"/>
      <c r="L16" s="322"/>
      <c r="M16" s="322"/>
      <c r="N16" s="323"/>
      <c r="O16" s="156"/>
      <c r="P16" s="303"/>
      <c r="Q16" s="304"/>
      <c r="R16" s="304"/>
      <c r="S16" s="305"/>
      <c r="T16" s="268"/>
      <c r="U16" s="268"/>
    </row>
    <row r="17" spans="2:38" ht="13.9" customHeight="1" thickBot="1" x14ac:dyDescent="0.3">
      <c r="B17" s="11"/>
      <c r="D17" s="142"/>
      <c r="E17" s="2"/>
      <c r="H17" s="1"/>
      <c r="I17" s="1"/>
      <c r="J17" s="25"/>
      <c r="K17" s="25"/>
      <c r="L17" s="25"/>
      <c r="M17" s="25"/>
      <c r="N17" s="25"/>
      <c r="O17" s="25"/>
      <c r="P17" s="116"/>
      <c r="Q17" s="116"/>
      <c r="R17" s="116"/>
      <c r="S17" s="116"/>
      <c r="T17" s="116"/>
      <c r="U17" s="116"/>
      <c r="V17" s="87"/>
      <c r="W17" s="87"/>
      <c r="X17" s="87"/>
      <c r="Y17" s="87"/>
      <c r="Z17" s="87"/>
      <c r="AA17" s="87"/>
      <c r="AB17" s="87"/>
      <c r="AC17" s="87"/>
      <c r="AD17" s="87"/>
      <c r="AE17" s="87"/>
      <c r="AF17" s="87"/>
      <c r="AG17" s="87"/>
      <c r="AH17" s="87"/>
    </row>
    <row r="18" spans="2:38" ht="15" customHeight="1" thickBot="1" x14ac:dyDescent="0.3">
      <c r="B18" s="343" t="s">
        <v>26</v>
      </c>
      <c r="C18" s="344"/>
      <c r="D18" s="344"/>
      <c r="E18" s="344"/>
      <c r="F18" s="344"/>
      <c r="G18" s="344"/>
      <c r="H18" s="344"/>
      <c r="I18" s="344"/>
      <c r="J18" s="344"/>
      <c r="K18" s="344"/>
      <c r="L18" s="345"/>
      <c r="M18" s="361" t="s">
        <v>27</v>
      </c>
      <c r="N18" s="362"/>
      <c r="O18" s="143"/>
      <c r="P18" s="364" t="s">
        <v>28</v>
      </c>
      <c r="Q18" s="365"/>
      <c r="R18" s="365"/>
      <c r="S18" s="365"/>
      <c r="T18" s="365"/>
      <c r="U18" s="366"/>
      <c r="V18" s="87"/>
      <c r="W18" s="87"/>
      <c r="X18" s="87"/>
      <c r="Y18" s="87"/>
      <c r="Z18" s="87"/>
      <c r="AA18" s="87"/>
      <c r="AB18" s="87"/>
      <c r="AC18" s="87"/>
      <c r="AD18" s="87"/>
      <c r="AE18" s="87"/>
      <c r="AF18" s="87"/>
      <c r="AG18" s="87"/>
      <c r="AH18" s="87"/>
    </row>
    <row r="19" spans="2:38" ht="15" customHeight="1" thickBot="1" x14ac:dyDescent="0.3">
      <c r="B19" s="207">
        <v>1</v>
      </c>
      <c r="C19" s="349"/>
      <c r="D19" s="350"/>
      <c r="E19" s="350"/>
      <c r="F19" s="350"/>
      <c r="G19" s="350"/>
      <c r="H19" s="350"/>
      <c r="I19" s="350"/>
      <c r="J19" s="350"/>
      <c r="K19" s="350"/>
      <c r="L19" s="351"/>
      <c r="M19" s="251"/>
      <c r="N19" s="363"/>
      <c r="O19" s="9"/>
      <c r="P19" s="367"/>
      <c r="Q19" s="368"/>
      <c r="R19" s="368"/>
      <c r="S19" s="368"/>
      <c r="T19" s="368"/>
      <c r="U19" s="369"/>
      <c r="V19" s="87"/>
      <c r="W19" s="87"/>
      <c r="X19" s="87"/>
      <c r="Y19" s="87"/>
      <c r="Z19" s="87"/>
      <c r="AA19" s="87"/>
      <c r="AB19" s="87"/>
      <c r="AC19" s="87"/>
      <c r="AD19" s="87"/>
      <c r="AE19" s="87"/>
      <c r="AF19" s="87"/>
      <c r="AG19" s="87"/>
      <c r="AH19" s="87"/>
    </row>
    <row r="20" spans="2:38" ht="14.45" customHeight="1" x14ac:dyDescent="0.25">
      <c r="B20" s="208">
        <v>2</v>
      </c>
      <c r="C20" s="346"/>
      <c r="D20" s="347"/>
      <c r="E20" s="347"/>
      <c r="F20" s="347"/>
      <c r="G20" s="347"/>
      <c r="H20" s="347"/>
      <c r="I20" s="347"/>
      <c r="J20" s="347"/>
      <c r="K20" s="347"/>
      <c r="L20" s="348"/>
      <c r="M20" s="251"/>
      <c r="N20" s="363"/>
      <c r="O20" s="119"/>
      <c r="P20" s="337" t="s">
        <v>29</v>
      </c>
      <c r="Q20" s="338"/>
      <c r="R20" s="338"/>
      <c r="S20" s="338"/>
      <c r="T20" s="338"/>
      <c r="U20" s="339"/>
      <c r="V20" s="87"/>
      <c r="W20" s="87"/>
      <c r="X20" s="88"/>
      <c r="Y20" s="88"/>
      <c r="Z20" s="88"/>
      <c r="AA20" s="88"/>
      <c r="AB20" s="88"/>
      <c r="AC20" s="88"/>
      <c r="AD20" s="88"/>
      <c r="AE20" s="88"/>
      <c r="AF20" s="88"/>
      <c r="AG20" s="88"/>
      <c r="AH20" s="88"/>
      <c r="AI20" s="144"/>
      <c r="AJ20" s="144"/>
      <c r="AK20" s="144"/>
      <c r="AL20" s="144"/>
    </row>
    <row r="21" spans="2:38" ht="14.45" customHeight="1" x14ac:dyDescent="0.25">
      <c r="B21" s="208">
        <v>3</v>
      </c>
      <c r="C21" s="346"/>
      <c r="D21" s="347"/>
      <c r="E21" s="347"/>
      <c r="F21" s="347"/>
      <c r="G21" s="347"/>
      <c r="H21" s="347"/>
      <c r="I21" s="347"/>
      <c r="J21" s="347"/>
      <c r="K21" s="347"/>
      <c r="L21" s="348"/>
      <c r="M21" s="251"/>
      <c r="N21" s="363"/>
      <c r="O21" s="119"/>
      <c r="P21" s="340"/>
      <c r="Q21" s="341"/>
      <c r="R21" s="341"/>
      <c r="S21" s="341"/>
      <c r="T21" s="341"/>
      <c r="U21" s="342"/>
      <c r="V21" s="88"/>
      <c r="W21" s="88"/>
      <c r="X21" s="88"/>
      <c r="Y21" s="88"/>
      <c r="Z21" s="88"/>
      <c r="AA21" s="88"/>
      <c r="AB21" s="88"/>
      <c r="AC21" s="88"/>
      <c r="AD21" s="88"/>
      <c r="AE21" s="88"/>
      <c r="AF21" s="88"/>
      <c r="AG21" s="88"/>
      <c r="AH21" s="88"/>
      <c r="AI21" s="144"/>
      <c r="AJ21" s="144"/>
      <c r="AK21" s="144"/>
      <c r="AL21" s="144"/>
    </row>
    <row r="22" spans="2:38" ht="14.45" customHeight="1" x14ac:dyDescent="0.25">
      <c r="B22" s="208">
        <v>4</v>
      </c>
      <c r="C22" s="346"/>
      <c r="D22" s="347"/>
      <c r="E22" s="347"/>
      <c r="F22" s="347"/>
      <c r="G22" s="347"/>
      <c r="H22" s="347"/>
      <c r="I22" s="347"/>
      <c r="J22" s="347"/>
      <c r="K22" s="347"/>
      <c r="L22" s="348"/>
      <c r="M22" s="251"/>
      <c r="N22" s="363"/>
      <c r="O22" s="119"/>
      <c r="P22" s="355" t="s">
        <v>30</v>
      </c>
      <c r="Q22" s="356"/>
      <c r="R22" s="356"/>
      <c r="S22" s="356"/>
      <c r="T22" s="356"/>
      <c r="U22" s="357"/>
      <c r="V22" s="88"/>
      <c r="W22" s="88"/>
      <c r="X22" s="87"/>
      <c r="AE22" s="87"/>
      <c r="AF22" s="88"/>
      <c r="AG22" s="88"/>
      <c r="AH22" s="88"/>
      <c r="AI22" s="144"/>
      <c r="AJ22" s="144"/>
      <c r="AK22" s="144"/>
      <c r="AL22" s="144"/>
    </row>
    <row r="23" spans="2:38" ht="14.45" customHeight="1" thickBot="1" x14ac:dyDescent="0.3">
      <c r="B23" s="209">
        <v>5</v>
      </c>
      <c r="C23" s="352"/>
      <c r="D23" s="353"/>
      <c r="E23" s="353"/>
      <c r="F23" s="353"/>
      <c r="G23" s="353"/>
      <c r="H23" s="353"/>
      <c r="I23" s="353"/>
      <c r="J23" s="353"/>
      <c r="K23" s="353"/>
      <c r="L23" s="354"/>
      <c r="M23" s="253"/>
      <c r="N23" s="370"/>
      <c r="O23" s="119"/>
      <c r="P23" s="358"/>
      <c r="Q23" s="359"/>
      <c r="R23" s="359"/>
      <c r="S23" s="359"/>
      <c r="T23" s="359"/>
      <c r="U23" s="360"/>
      <c r="V23" s="87"/>
      <c r="W23" s="87"/>
      <c r="X23" s="88"/>
      <c r="AE23" s="88"/>
      <c r="AF23" s="88"/>
      <c r="AG23" s="88"/>
      <c r="AH23" s="88"/>
      <c r="AI23" s="144"/>
      <c r="AJ23" s="144"/>
      <c r="AK23" s="144"/>
      <c r="AL23" s="144"/>
    </row>
    <row r="24" spans="2:38" ht="14.45" customHeight="1" x14ac:dyDescent="0.25">
      <c r="B24" s="11"/>
      <c r="C24" s="7"/>
      <c r="D24" s="2"/>
      <c r="E24" s="1"/>
      <c r="F24" s="119"/>
      <c r="G24" s="9"/>
      <c r="K24" s="8"/>
      <c r="L24" s="147"/>
      <c r="M24" s="147"/>
      <c r="N24" s="147"/>
      <c r="O24" s="119"/>
      <c r="P24" s="88"/>
      <c r="Q24" s="88"/>
      <c r="R24" s="88"/>
      <c r="S24" s="88"/>
      <c r="T24" s="88"/>
      <c r="U24" s="88"/>
      <c r="V24" s="88"/>
      <c r="W24" s="88"/>
      <c r="X24" s="88"/>
      <c r="AE24" s="88"/>
      <c r="AF24" s="88"/>
      <c r="AG24" s="88"/>
      <c r="AH24" s="88"/>
      <c r="AI24" s="144"/>
      <c r="AJ24" s="144"/>
      <c r="AK24" s="144"/>
      <c r="AL24" s="144"/>
    </row>
    <row r="25" spans="2:38" ht="14.45" customHeight="1" x14ac:dyDescent="0.25">
      <c r="B25" s="11"/>
      <c r="C25" s="7"/>
      <c r="D25" s="2"/>
      <c r="E25" s="1"/>
      <c r="F25" s="119"/>
      <c r="G25" s="9"/>
      <c r="H25" s="9"/>
      <c r="I25" s="9"/>
      <c r="J25" s="148"/>
      <c r="K25" s="148"/>
      <c r="L25" s="148"/>
      <c r="M25" s="148"/>
      <c r="N25" s="148"/>
      <c r="O25" s="148"/>
      <c r="P25" s="149"/>
      <c r="Q25" s="150"/>
      <c r="R25" s="149"/>
      <c r="S25" s="143"/>
      <c r="T25" s="119"/>
      <c r="V25" s="87"/>
      <c r="W25" s="88"/>
      <c r="X25" s="88"/>
      <c r="AE25" s="88"/>
      <c r="AF25" s="88"/>
      <c r="AG25" s="88"/>
      <c r="AH25" s="88"/>
      <c r="AI25" s="144"/>
      <c r="AJ25" s="144"/>
      <c r="AK25" s="144"/>
      <c r="AL25" s="144"/>
    </row>
    <row r="26" spans="2:38" ht="14.45" customHeight="1" x14ac:dyDescent="0.25">
      <c r="B26" s="217" t="s">
        <v>31</v>
      </c>
      <c r="C26" s="218"/>
      <c r="D26" s="219"/>
      <c r="E26" s="9"/>
      <c r="F26" s="9"/>
      <c r="G26" s="283"/>
      <c r="H26" s="284"/>
      <c r="I26" s="9"/>
      <c r="J26" s="148"/>
      <c r="K26" s="148"/>
      <c r="L26" s="148"/>
      <c r="M26" s="148"/>
      <c r="N26" s="148"/>
      <c r="O26" s="148"/>
      <c r="P26" s="149"/>
      <c r="Q26" s="150"/>
      <c r="R26" s="149"/>
      <c r="S26" s="143"/>
      <c r="T26" s="119"/>
      <c r="V26" s="87"/>
      <c r="W26" s="88"/>
      <c r="X26" s="88"/>
      <c r="Y26" s="88"/>
      <c r="Z26" s="88"/>
      <c r="AA26" s="88"/>
      <c r="AB26" s="88"/>
      <c r="AC26" s="88"/>
      <c r="AD26" s="88"/>
      <c r="AE26" s="88"/>
      <c r="AF26" s="88"/>
      <c r="AG26" s="88"/>
      <c r="AH26" s="88"/>
      <c r="AI26" s="144"/>
      <c r="AJ26" s="144"/>
      <c r="AK26" s="144"/>
      <c r="AL26" s="144"/>
    </row>
    <row r="27" spans="2:38" ht="14.45" customHeight="1" x14ac:dyDescent="0.25">
      <c r="B27" s="269" t="s">
        <v>32</v>
      </c>
      <c r="C27" s="270"/>
      <c r="D27" s="6"/>
      <c r="E27" s="146"/>
      <c r="F27" s="119"/>
      <c r="G27" s="284"/>
      <c r="H27" s="284"/>
      <c r="I27" s="9"/>
      <c r="J27" s="148"/>
      <c r="K27" s="148"/>
      <c r="L27" s="148"/>
      <c r="M27" s="148"/>
      <c r="N27" s="148"/>
      <c r="O27" s="148"/>
      <c r="P27" s="149"/>
      <c r="Q27" s="149"/>
      <c r="R27" s="149"/>
      <c r="S27" s="143"/>
      <c r="T27" s="119"/>
      <c r="V27" s="87"/>
      <c r="W27" s="88"/>
      <c r="X27" s="88"/>
      <c r="Y27" s="88"/>
      <c r="Z27" s="88"/>
      <c r="AA27" s="88"/>
      <c r="AB27" s="88"/>
      <c r="AC27" s="88"/>
      <c r="AD27" s="88"/>
      <c r="AE27" s="88"/>
      <c r="AF27" s="88"/>
      <c r="AG27" s="88"/>
      <c r="AH27" s="88"/>
      <c r="AI27" s="144"/>
      <c r="AJ27" s="144"/>
      <c r="AK27" s="144"/>
      <c r="AL27" s="144"/>
    </row>
    <row r="28" spans="2:38" ht="14.45" customHeight="1" x14ac:dyDescent="0.25">
      <c r="B28" s="241" t="s">
        <v>33</v>
      </c>
      <c r="C28" s="242"/>
      <c r="D28" s="3"/>
      <c r="E28" s="146"/>
      <c r="F28" s="119"/>
      <c r="G28" s="284"/>
      <c r="H28" s="284"/>
      <c r="I28" s="9"/>
      <c r="J28" s="148"/>
      <c r="K28" s="148"/>
      <c r="L28" s="148"/>
      <c r="M28" s="148"/>
      <c r="N28" s="148"/>
      <c r="O28" s="148"/>
      <c r="P28" s="149"/>
      <c r="Q28" s="149"/>
      <c r="R28" s="273"/>
      <c r="S28" s="274"/>
      <c r="V28" s="87"/>
      <c r="W28" s="88"/>
      <c r="X28" s="88"/>
      <c r="Y28" s="88"/>
      <c r="Z28" s="88"/>
      <c r="AA28" s="88"/>
      <c r="AB28" s="88"/>
      <c r="AC28" s="88"/>
      <c r="AD28" s="88"/>
      <c r="AE28" s="88"/>
      <c r="AF28" s="88"/>
      <c r="AG28" s="88"/>
      <c r="AH28" s="88"/>
      <c r="AI28" s="144"/>
      <c r="AJ28" s="144"/>
      <c r="AK28" s="144"/>
      <c r="AL28" s="144"/>
    </row>
    <row r="29" spans="2:38" ht="14.45" customHeight="1" x14ac:dyDescent="0.25">
      <c r="B29" s="241" t="s">
        <v>34</v>
      </c>
      <c r="C29" s="242"/>
      <c r="D29" s="3"/>
      <c r="E29" s="116"/>
      <c r="F29" s="116"/>
      <c r="G29" s="284"/>
      <c r="H29" s="284"/>
      <c r="I29" s="9"/>
      <c r="J29" s="148"/>
      <c r="K29" s="148"/>
      <c r="L29" s="148"/>
      <c r="M29" s="148"/>
      <c r="N29" s="148"/>
      <c r="O29" s="148"/>
      <c r="P29" s="149"/>
      <c r="Q29" s="149"/>
      <c r="R29" s="273"/>
      <c r="S29" s="274"/>
      <c r="V29" s="87"/>
      <c r="W29" s="88"/>
      <c r="X29" s="88"/>
      <c r="Y29" s="88"/>
      <c r="Z29" s="88"/>
      <c r="AA29" s="88"/>
      <c r="AB29" s="88"/>
      <c r="AC29" s="88"/>
      <c r="AD29" s="88"/>
      <c r="AE29" s="88"/>
      <c r="AF29" s="88"/>
      <c r="AG29" s="88"/>
      <c r="AH29" s="88"/>
      <c r="AI29" s="144"/>
      <c r="AJ29" s="144"/>
      <c r="AK29" s="144"/>
      <c r="AL29" s="144"/>
    </row>
    <row r="30" spans="2:38" ht="14.45" customHeight="1" x14ac:dyDescent="0.25">
      <c r="B30" s="241" t="s">
        <v>35</v>
      </c>
      <c r="C30" s="242"/>
      <c r="D30" s="3"/>
      <c r="E30" s="146"/>
      <c r="F30" s="119"/>
      <c r="G30" s="284"/>
      <c r="H30" s="284"/>
      <c r="I30" s="9"/>
      <c r="J30" s="148"/>
      <c r="K30" s="148"/>
      <c r="L30" s="148"/>
      <c r="M30" s="148"/>
      <c r="N30" s="148"/>
      <c r="O30" s="148"/>
      <c r="P30" s="149"/>
      <c r="Q30" s="149"/>
      <c r="R30" s="149"/>
      <c r="S30" s="143"/>
      <c r="V30" s="87"/>
      <c r="W30" s="88"/>
      <c r="X30" s="88"/>
      <c r="Y30" s="88"/>
      <c r="Z30" s="88"/>
      <c r="AA30" s="88"/>
      <c r="AB30" s="88"/>
      <c r="AC30" s="88"/>
      <c r="AD30" s="88"/>
      <c r="AE30" s="88"/>
      <c r="AF30" s="88"/>
      <c r="AG30" s="88"/>
      <c r="AH30" s="88"/>
      <c r="AI30" s="144"/>
      <c r="AJ30" s="144"/>
      <c r="AK30" s="144"/>
      <c r="AL30" s="144"/>
    </row>
    <row r="31" spans="2:38" ht="14.45" customHeight="1" x14ac:dyDescent="0.25">
      <c r="B31" s="241" t="s">
        <v>36</v>
      </c>
      <c r="C31" s="242"/>
      <c r="D31" s="3"/>
      <c r="E31" s="1"/>
      <c r="F31" s="1"/>
      <c r="G31" s="1"/>
      <c r="H31" s="1"/>
      <c r="I31" s="1"/>
      <c r="J31" s="151"/>
      <c r="K31" s="151"/>
      <c r="L31" s="151"/>
      <c r="M31" s="151"/>
      <c r="N31" s="151"/>
      <c r="O31" s="151"/>
      <c r="P31" s="152"/>
      <c r="S31" s="152"/>
    </row>
    <row r="32" spans="2:38" ht="16.149999999999999" customHeight="1" x14ac:dyDescent="0.25">
      <c r="B32" s="241" t="s">
        <v>37</v>
      </c>
      <c r="C32" s="242"/>
      <c r="D32" s="3"/>
      <c r="E32" s="116"/>
      <c r="F32" s="116"/>
      <c r="G32" s="116"/>
      <c r="H32" s="116"/>
      <c r="I32" s="9"/>
      <c r="J32" s="9"/>
      <c r="K32" s="9"/>
      <c r="L32" s="9"/>
      <c r="M32" s="10"/>
      <c r="N32" s="9"/>
      <c r="O32" s="1"/>
      <c r="P32" s="153"/>
      <c r="S32" s="153"/>
      <c r="T32" s="153"/>
    </row>
    <row r="33" spans="2:25" ht="17.45" customHeight="1" x14ac:dyDescent="0.25">
      <c r="B33" s="271" t="s">
        <v>38</v>
      </c>
      <c r="C33" s="272"/>
      <c r="D33" s="154"/>
      <c r="E33" s="116"/>
      <c r="F33" s="116"/>
      <c r="G33" s="116"/>
      <c r="H33" s="116"/>
      <c r="I33" s="9"/>
      <c r="J33" s="9"/>
      <c r="K33" s="9"/>
      <c r="L33" s="9"/>
      <c r="M33" s="10"/>
      <c r="N33" s="9"/>
      <c r="O33" s="1"/>
      <c r="P33" s="11"/>
      <c r="S33" s="119"/>
      <c r="T33" s="119"/>
    </row>
    <row r="34" spans="2:25" ht="18.399999999999999" customHeight="1" x14ac:dyDescent="0.25">
      <c r="B34" s="271" t="s">
        <v>39</v>
      </c>
      <c r="C34" s="272"/>
      <c r="D34" s="154"/>
      <c r="E34" s="155"/>
      <c r="F34" s="155"/>
      <c r="G34" s="155"/>
      <c r="H34" s="155"/>
      <c r="I34" s="9"/>
      <c r="J34" s="9"/>
      <c r="K34" s="9"/>
      <c r="L34" s="9"/>
      <c r="M34" s="10"/>
      <c r="N34" s="9"/>
      <c r="O34" s="1"/>
      <c r="P34" s="119"/>
      <c r="S34" s="119"/>
      <c r="T34" s="119"/>
    </row>
    <row r="35" spans="2:25" ht="18.399999999999999" customHeight="1" x14ac:dyDescent="0.25">
      <c r="B35" s="156"/>
      <c r="C35" s="155"/>
      <c r="D35" s="155"/>
      <c r="E35" s="155"/>
      <c r="F35" s="155"/>
      <c r="G35" s="155"/>
      <c r="H35" s="155"/>
      <c r="I35" s="9"/>
      <c r="J35" s="9"/>
      <c r="K35" s="9"/>
      <c r="L35" s="9"/>
      <c r="M35" s="10"/>
      <c r="N35" s="9"/>
      <c r="O35" s="1"/>
      <c r="P35" s="12"/>
      <c r="S35" s="157"/>
      <c r="T35" s="158"/>
      <c r="W35" s="159"/>
      <c r="X35" s="160"/>
    </row>
    <row r="36" spans="2:25" ht="18.399999999999999" customHeight="1" x14ac:dyDescent="0.25">
      <c r="B36" s="156"/>
      <c r="C36" s="155"/>
      <c r="D36" s="155"/>
      <c r="E36" s="155"/>
      <c r="F36" s="155"/>
      <c r="G36" s="155"/>
      <c r="H36" s="155"/>
      <c r="I36" s="4"/>
      <c r="J36" s="4"/>
      <c r="K36" s="4"/>
      <c r="L36" s="4"/>
      <c r="M36" s="5"/>
      <c r="N36" s="4"/>
      <c r="O36" s="1"/>
      <c r="P36" s="161"/>
      <c r="S36" s="119"/>
      <c r="T36" s="119"/>
      <c r="X36" s="142"/>
    </row>
    <row r="37" spans="2:25" ht="18.399999999999999" customHeight="1" x14ac:dyDescent="0.25">
      <c r="B37" s="156"/>
      <c r="C37" s="155"/>
      <c r="D37" s="155"/>
      <c r="E37" s="155"/>
      <c r="F37" s="155"/>
      <c r="G37" s="155"/>
      <c r="H37" s="155"/>
      <c r="I37" s="4"/>
      <c r="J37" s="4"/>
      <c r="K37" s="4"/>
      <c r="L37" s="4"/>
      <c r="M37" s="5"/>
      <c r="N37" s="4"/>
      <c r="O37" s="1"/>
      <c r="P37" s="161"/>
      <c r="S37" s="119"/>
      <c r="T37" s="119"/>
      <c r="W37" s="7"/>
      <c r="X37" s="2"/>
    </row>
    <row r="38" spans="2:25" ht="20.25" x14ac:dyDescent="0.25">
      <c r="B38" s="118"/>
      <c r="C38" s="119"/>
      <c r="D38" s="119"/>
      <c r="E38" s="9"/>
      <c r="F38" s="9"/>
      <c r="G38" s="283"/>
      <c r="H38" s="284"/>
      <c r="I38" s="1"/>
      <c r="J38" s="7"/>
      <c r="K38" s="1"/>
      <c r="L38" s="1"/>
      <c r="M38" s="1"/>
      <c r="N38" s="1"/>
      <c r="O38" s="1"/>
      <c r="P38" s="1"/>
      <c r="W38" s="7"/>
      <c r="X38" s="2"/>
    </row>
    <row r="39" spans="2:25" s="11" customFormat="1" ht="15.75" customHeight="1" x14ac:dyDescent="0.25">
      <c r="B39" s="145"/>
      <c r="C39" s="146"/>
      <c r="D39" s="146"/>
      <c r="E39" s="146"/>
      <c r="F39" s="119"/>
      <c r="G39" s="284"/>
      <c r="H39" s="284"/>
      <c r="I39" s="162"/>
      <c r="J39" s="163"/>
      <c r="K39" s="162"/>
      <c r="L39" s="8"/>
      <c r="M39" s="243"/>
      <c r="N39" s="243"/>
      <c r="O39" s="243"/>
      <c r="P39" s="13"/>
      <c r="S39" s="13"/>
      <c r="W39" s="7"/>
      <c r="X39" s="2"/>
      <c r="Y39" s="1"/>
    </row>
    <row r="40" spans="2:25" s="11" customFormat="1" ht="7.15" customHeight="1" thickBot="1" x14ac:dyDescent="0.3">
      <c r="B40" s="8"/>
      <c r="C40" s="147"/>
      <c r="D40" s="147"/>
      <c r="E40" s="147"/>
      <c r="F40" s="119"/>
      <c r="G40" s="119"/>
      <c r="H40" s="164"/>
      <c r="I40" s="164"/>
      <c r="J40" s="164"/>
      <c r="K40" s="164"/>
      <c r="W40" s="7"/>
      <c r="X40" s="2"/>
      <c r="Y40" s="1"/>
    </row>
    <row r="41" spans="2:25" ht="20.25" customHeight="1" x14ac:dyDescent="0.25">
      <c r="B41" s="247" t="s">
        <v>40</v>
      </c>
      <c r="C41" s="235" t="s">
        <v>41</v>
      </c>
      <c r="D41" s="236"/>
      <c r="E41" s="236"/>
      <c r="F41" s="236"/>
      <c r="G41" s="236"/>
      <c r="H41" s="236"/>
      <c r="I41" s="236"/>
      <c r="J41" s="236"/>
      <c r="K41" s="236"/>
      <c r="L41" s="236"/>
      <c r="M41" s="236"/>
      <c r="N41" s="236"/>
      <c r="O41" s="236"/>
      <c r="P41" s="236"/>
      <c r="Q41" s="236"/>
      <c r="R41" s="236"/>
      <c r="S41" s="237"/>
      <c r="T41" s="279" t="s">
        <v>42</v>
      </c>
      <c r="U41" s="280"/>
      <c r="W41" s="7"/>
    </row>
    <row r="42" spans="2:25" ht="13.9" customHeight="1" thickBot="1" x14ac:dyDescent="0.3">
      <c r="B42" s="248"/>
      <c r="C42" s="238"/>
      <c r="D42" s="239"/>
      <c r="E42" s="239"/>
      <c r="F42" s="239"/>
      <c r="G42" s="239"/>
      <c r="H42" s="239"/>
      <c r="I42" s="239"/>
      <c r="J42" s="239"/>
      <c r="K42" s="239"/>
      <c r="L42" s="239"/>
      <c r="M42" s="239"/>
      <c r="N42" s="239"/>
      <c r="O42" s="239"/>
      <c r="P42" s="239"/>
      <c r="Q42" s="239"/>
      <c r="R42" s="239"/>
      <c r="S42" s="240"/>
      <c r="T42" s="281"/>
      <c r="U42" s="282"/>
    </row>
    <row r="43" spans="2:25" ht="23.45" customHeight="1" x14ac:dyDescent="0.25">
      <c r="B43" s="117"/>
      <c r="C43" s="226"/>
      <c r="D43" s="227"/>
      <c r="E43" s="227"/>
      <c r="F43" s="227"/>
      <c r="G43" s="227"/>
      <c r="H43" s="227"/>
      <c r="I43" s="227"/>
      <c r="J43" s="227"/>
      <c r="K43" s="227"/>
      <c r="L43" s="227"/>
      <c r="M43" s="227"/>
      <c r="N43" s="227"/>
      <c r="O43" s="227"/>
      <c r="P43" s="227"/>
      <c r="Q43" s="227"/>
      <c r="R43" s="227"/>
      <c r="S43" s="228"/>
      <c r="T43" s="257"/>
      <c r="U43" s="258"/>
    </row>
    <row r="44" spans="2:25" ht="23.45" customHeight="1" x14ac:dyDescent="0.25">
      <c r="B44" s="114"/>
      <c r="C44" s="220"/>
      <c r="D44" s="221"/>
      <c r="E44" s="221"/>
      <c r="F44" s="221"/>
      <c r="G44" s="221"/>
      <c r="H44" s="221"/>
      <c r="I44" s="221"/>
      <c r="J44" s="221"/>
      <c r="K44" s="221"/>
      <c r="L44" s="221"/>
      <c r="M44" s="221"/>
      <c r="N44" s="221"/>
      <c r="O44" s="221"/>
      <c r="P44" s="221"/>
      <c r="Q44" s="221"/>
      <c r="R44" s="221"/>
      <c r="S44" s="222"/>
      <c r="T44" s="251"/>
      <c r="U44" s="252"/>
    </row>
    <row r="45" spans="2:25" ht="23.45" customHeight="1" x14ac:dyDescent="0.25">
      <c r="B45" s="114"/>
      <c r="C45" s="220"/>
      <c r="D45" s="221"/>
      <c r="E45" s="221"/>
      <c r="F45" s="221"/>
      <c r="G45" s="221"/>
      <c r="H45" s="221"/>
      <c r="I45" s="221"/>
      <c r="J45" s="221"/>
      <c r="K45" s="221"/>
      <c r="L45" s="221"/>
      <c r="M45" s="221"/>
      <c r="N45" s="221"/>
      <c r="O45" s="221"/>
      <c r="P45" s="221"/>
      <c r="Q45" s="221"/>
      <c r="R45" s="221"/>
      <c r="S45" s="222"/>
      <c r="T45" s="251"/>
      <c r="U45" s="252"/>
    </row>
    <row r="46" spans="2:25" ht="23.45" customHeight="1" x14ac:dyDescent="0.25">
      <c r="B46" s="114"/>
      <c r="C46" s="220"/>
      <c r="D46" s="221"/>
      <c r="E46" s="221"/>
      <c r="F46" s="221"/>
      <c r="G46" s="221"/>
      <c r="H46" s="221"/>
      <c r="I46" s="221"/>
      <c r="J46" s="221"/>
      <c r="K46" s="221"/>
      <c r="L46" s="221"/>
      <c r="M46" s="221"/>
      <c r="N46" s="221"/>
      <c r="O46" s="221"/>
      <c r="P46" s="221"/>
      <c r="Q46" s="221"/>
      <c r="R46" s="221"/>
      <c r="S46" s="222"/>
      <c r="T46" s="251"/>
      <c r="U46" s="252"/>
    </row>
    <row r="47" spans="2:25" ht="23.45" customHeight="1" x14ac:dyDescent="0.25">
      <c r="B47" s="114"/>
      <c r="C47" s="220"/>
      <c r="D47" s="221"/>
      <c r="E47" s="221"/>
      <c r="F47" s="221"/>
      <c r="G47" s="221"/>
      <c r="H47" s="221"/>
      <c r="I47" s="221"/>
      <c r="J47" s="221"/>
      <c r="K47" s="221"/>
      <c r="L47" s="221"/>
      <c r="M47" s="221"/>
      <c r="N47" s="221"/>
      <c r="O47" s="221"/>
      <c r="P47" s="221"/>
      <c r="Q47" s="221"/>
      <c r="R47" s="221"/>
      <c r="S47" s="222"/>
      <c r="T47" s="251"/>
      <c r="U47" s="252"/>
    </row>
    <row r="48" spans="2:25" ht="23.45" customHeight="1" x14ac:dyDescent="0.25">
      <c r="B48" s="114"/>
      <c r="C48" s="220"/>
      <c r="D48" s="221"/>
      <c r="E48" s="221"/>
      <c r="F48" s="221"/>
      <c r="G48" s="221"/>
      <c r="H48" s="221"/>
      <c r="I48" s="221"/>
      <c r="J48" s="221"/>
      <c r="K48" s="221"/>
      <c r="L48" s="221"/>
      <c r="M48" s="221"/>
      <c r="N48" s="221"/>
      <c r="O48" s="221"/>
      <c r="P48" s="221"/>
      <c r="Q48" s="221"/>
      <c r="R48" s="221"/>
      <c r="S48" s="222"/>
      <c r="T48" s="251"/>
      <c r="U48" s="252"/>
    </row>
    <row r="49" spans="2:21" ht="23.45" customHeight="1" thickBot="1" x14ac:dyDescent="0.3">
      <c r="B49" s="115"/>
      <c r="C49" s="223"/>
      <c r="D49" s="224"/>
      <c r="E49" s="224"/>
      <c r="F49" s="224"/>
      <c r="G49" s="224"/>
      <c r="H49" s="224"/>
      <c r="I49" s="224"/>
      <c r="J49" s="224"/>
      <c r="K49" s="224"/>
      <c r="L49" s="224"/>
      <c r="M49" s="224"/>
      <c r="N49" s="224"/>
      <c r="O49" s="224"/>
      <c r="P49" s="224"/>
      <c r="Q49" s="224"/>
      <c r="R49" s="224"/>
      <c r="S49" s="225"/>
      <c r="T49" s="255"/>
      <c r="U49" s="256"/>
    </row>
    <row r="50" spans="2:21" ht="15" customHeight="1" x14ac:dyDescent="0.25">
      <c r="B50" s="249" t="s">
        <v>40</v>
      </c>
      <c r="C50" s="229" t="s">
        <v>43</v>
      </c>
      <c r="D50" s="230"/>
      <c r="E50" s="230"/>
      <c r="F50" s="230"/>
      <c r="G50" s="230"/>
      <c r="H50" s="230"/>
      <c r="I50" s="230"/>
      <c r="J50" s="230"/>
      <c r="K50" s="230"/>
      <c r="L50" s="230"/>
      <c r="M50" s="230"/>
      <c r="N50" s="230"/>
      <c r="O50" s="230"/>
      <c r="P50" s="230"/>
      <c r="Q50" s="230"/>
      <c r="R50" s="230"/>
      <c r="S50" s="231"/>
      <c r="T50" s="275" t="s">
        <v>42</v>
      </c>
      <c r="U50" s="276"/>
    </row>
    <row r="51" spans="2:21" ht="15" customHeight="1" thickBot="1" x14ac:dyDescent="0.3">
      <c r="B51" s="250"/>
      <c r="C51" s="232"/>
      <c r="D51" s="233"/>
      <c r="E51" s="233"/>
      <c r="F51" s="233"/>
      <c r="G51" s="233"/>
      <c r="H51" s="233"/>
      <c r="I51" s="233"/>
      <c r="J51" s="233"/>
      <c r="K51" s="233"/>
      <c r="L51" s="233"/>
      <c r="M51" s="233"/>
      <c r="N51" s="233"/>
      <c r="O51" s="233"/>
      <c r="P51" s="233"/>
      <c r="Q51" s="233"/>
      <c r="R51" s="233"/>
      <c r="S51" s="234"/>
      <c r="T51" s="277"/>
      <c r="U51" s="278"/>
    </row>
    <row r="52" spans="2:21" ht="23.45" customHeight="1" x14ac:dyDescent="0.25">
      <c r="B52" s="117"/>
      <c r="C52" s="226"/>
      <c r="D52" s="227"/>
      <c r="E52" s="227"/>
      <c r="F52" s="227"/>
      <c r="G52" s="227"/>
      <c r="H52" s="227"/>
      <c r="I52" s="227"/>
      <c r="J52" s="227"/>
      <c r="K52" s="227"/>
      <c r="L52" s="227"/>
      <c r="M52" s="227"/>
      <c r="N52" s="227"/>
      <c r="O52" s="227"/>
      <c r="P52" s="227"/>
      <c r="Q52" s="227"/>
      <c r="R52" s="227"/>
      <c r="S52" s="228"/>
      <c r="T52" s="257"/>
      <c r="U52" s="258"/>
    </row>
    <row r="53" spans="2:21" ht="23.45" customHeight="1" x14ac:dyDescent="0.25">
      <c r="B53" s="114"/>
      <c r="C53" s="220"/>
      <c r="D53" s="221"/>
      <c r="E53" s="221"/>
      <c r="F53" s="221"/>
      <c r="G53" s="221"/>
      <c r="H53" s="221"/>
      <c r="I53" s="221"/>
      <c r="J53" s="221"/>
      <c r="K53" s="221"/>
      <c r="L53" s="221"/>
      <c r="M53" s="221"/>
      <c r="N53" s="221"/>
      <c r="O53" s="221"/>
      <c r="P53" s="221"/>
      <c r="Q53" s="221"/>
      <c r="R53" s="221"/>
      <c r="S53" s="222"/>
      <c r="T53" s="251"/>
      <c r="U53" s="252"/>
    </row>
    <row r="54" spans="2:21" ht="23.45" customHeight="1" x14ac:dyDescent="0.25">
      <c r="B54" s="114"/>
      <c r="C54" s="220"/>
      <c r="D54" s="221"/>
      <c r="E54" s="221"/>
      <c r="F54" s="221"/>
      <c r="G54" s="221"/>
      <c r="H54" s="221"/>
      <c r="I54" s="221"/>
      <c r="J54" s="221"/>
      <c r="K54" s="221"/>
      <c r="L54" s="221"/>
      <c r="M54" s="221"/>
      <c r="N54" s="221"/>
      <c r="O54" s="221"/>
      <c r="P54" s="221"/>
      <c r="Q54" s="221"/>
      <c r="R54" s="221"/>
      <c r="S54" s="222"/>
      <c r="T54" s="251"/>
      <c r="U54" s="252"/>
    </row>
    <row r="55" spans="2:21" ht="23.45" customHeight="1" x14ac:dyDescent="0.25">
      <c r="B55" s="114"/>
      <c r="C55" s="220"/>
      <c r="D55" s="221"/>
      <c r="E55" s="221"/>
      <c r="F55" s="221"/>
      <c r="G55" s="221"/>
      <c r="H55" s="221"/>
      <c r="I55" s="221"/>
      <c r="J55" s="221"/>
      <c r="K55" s="221"/>
      <c r="L55" s="221"/>
      <c r="M55" s="221"/>
      <c r="N55" s="221"/>
      <c r="O55" s="221"/>
      <c r="P55" s="221"/>
      <c r="Q55" s="221"/>
      <c r="R55" s="221"/>
      <c r="S55" s="222"/>
      <c r="T55" s="251"/>
      <c r="U55" s="252"/>
    </row>
    <row r="56" spans="2:21" ht="23.45" customHeight="1" x14ac:dyDescent="0.25">
      <c r="B56" s="114"/>
      <c r="C56" s="220"/>
      <c r="D56" s="221"/>
      <c r="E56" s="221"/>
      <c r="F56" s="221"/>
      <c r="G56" s="221"/>
      <c r="H56" s="221"/>
      <c r="I56" s="221"/>
      <c r="J56" s="221"/>
      <c r="K56" s="221"/>
      <c r="L56" s="221"/>
      <c r="M56" s="221"/>
      <c r="N56" s="221"/>
      <c r="O56" s="221"/>
      <c r="P56" s="221"/>
      <c r="Q56" s="221"/>
      <c r="R56" s="221"/>
      <c r="S56" s="222"/>
      <c r="T56" s="251"/>
      <c r="U56" s="252"/>
    </row>
    <row r="57" spans="2:21" ht="23.45" customHeight="1" thickBot="1" x14ac:dyDescent="0.3">
      <c r="B57" s="115"/>
      <c r="C57" s="223"/>
      <c r="D57" s="224"/>
      <c r="E57" s="224"/>
      <c r="F57" s="224"/>
      <c r="G57" s="224"/>
      <c r="H57" s="224"/>
      <c r="I57" s="224"/>
      <c r="J57" s="224"/>
      <c r="K57" s="224"/>
      <c r="L57" s="224"/>
      <c r="M57" s="224"/>
      <c r="N57" s="224"/>
      <c r="O57" s="224"/>
      <c r="P57" s="224"/>
      <c r="Q57" s="224"/>
      <c r="R57" s="224"/>
      <c r="S57" s="225"/>
      <c r="T57" s="253"/>
      <c r="U57" s="254"/>
    </row>
    <row r="58" spans="2:21" ht="8.4499999999999993" customHeight="1" thickBot="1" x14ac:dyDescent="0.3"/>
    <row r="59" spans="2:21" ht="15" customHeight="1" x14ac:dyDescent="0.25">
      <c r="B59" s="244" t="s">
        <v>44</v>
      </c>
      <c r="C59" s="245"/>
      <c r="D59" s="245"/>
      <c r="E59" s="245"/>
      <c r="F59" s="245"/>
      <c r="G59" s="245"/>
      <c r="H59" s="245"/>
      <c r="I59" s="245"/>
      <c r="J59" s="245"/>
      <c r="K59" s="245"/>
      <c r="L59" s="245"/>
      <c r="M59" s="245"/>
      <c r="N59" s="245"/>
      <c r="O59" s="245"/>
      <c r="P59" s="245"/>
      <c r="Q59" s="245"/>
      <c r="R59" s="245"/>
      <c r="S59" s="245"/>
      <c r="T59" s="245"/>
      <c r="U59" s="246"/>
    </row>
    <row r="60" spans="2:21" ht="15" customHeight="1" x14ac:dyDescent="0.25">
      <c r="B60" s="211"/>
      <c r="C60" s="212"/>
      <c r="D60" s="212"/>
      <c r="E60" s="212"/>
      <c r="F60" s="212"/>
      <c r="G60" s="212"/>
      <c r="H60" s="212"/>
      <c r="I60" s="212"/>
      <c r="J60" s="212"/>
      <c r="K60" s="212"/>
      <c r="L60" s="212"/>
      <c r="M60" s="212"/>
      <c r="N60" s="212"/>
      <c r="O60" s="212"/>
      <c r="P60" s="212"/>
      <c r="Q60" s="212"/>
      <c r="R60" s="212"/>
      <c r="S60" s="212"/>
      <c r="T60" s="212"/>
      <c r="U60" s="213"/>
    </row>
    <row r="61" spans="2:21" ht="15" customHeight="1" x14ac:dyDescent="0.25">
      <c r="B61" s="211"/>
      <c r="C61" s="212"/>
      <c r="D61" s="212"/>
      <c r="E61" s="212"/>
      <c r="F61" s="212"/>
      <c r="G61" s="212"/>
      <c r="H61" s="212"/>
      <c r="I61" s="212"/>
      <c r="J61" s="212"/>
      <c r="K61" s="212"/>
      <c r="L61" s="212"/>
      <c r="M61" s="212"/>
      <c r="N61" s="212"/>
      <c r="O61" s="212"/>
      <c r="P61" s="212"/>
      <c r="Q61" s="212"/>
      <c r="R61" s="212"/>
      <c r="S61" s="212"/>
      <c r="T61" s="212"/>
      <c r="U61" s="213"/>
    </row>
    <row r="62" spans="2:21" ht="15" customHeight="1" x14ac:dyDescent="0.25">
      <c r="B62" s="211"/>
      <c r="C62" s="212"/>
      <c r="D62" s="212"/>
      <c r="E62" s="212"/>
      <c r="F62" s="212"/>
      <c r="G62" s="212"/>
      <c r="H62" s="212"/>
      <c r="I62" s="212"/>
      <c r="J62" s="212"/>
      <c r="K62" s="212"/>
      <c r="L62" s="212"/>
      <c r="M62" s="212"/>
      <c r="N62" s="212"/>
      <c r="O62" s="212"/>
      <c r="P62" s="212"/>
      <c r="Q62" s="212"/>
      <c r="R62" s="212"/>
      <c r="S62" s="212"/>
      <c r="T62" s="212"/>
      <c r="U62" s="213"/>
    </row>
    <row r="63" spans="2:21" ht="15" customHeight="1" x14ac:dyDescent="0.25">
      <c r="B63" s="211"/>
      <c r="C63" s="212"/>
      <c r="D63" s="212"/>
      <c r="E63" s="212"/>
      <c r="F63" s="212"/>
      <c r="G63" s="212"/>
      <c r="H63" s="212"/>
      <c r="I63" s="212"/>
      <c r="J63" s="212"/>
      <c r="K63" s="212"/>
      <c r="L63" s="212"/>
      <c r="M63" s="212"/>
      <c r="N63" s="212"/>
      <c r="O63" s="212"/>
      <c r="P63" s="212"/>
      <c r="Q63" s="212"/>
      <c r="R63" s="212"/>
      <c r="S63" s="212"/>
      <c r="T63" s="212"/>
      <c r="U63" s="213"/>
    </row>
    <row r="64" spans="2:21" ht="15" customHeight="1" x14ac:dyDescent="0.25">
      <c r="B64" s="211"/>
      <c r="C64" s="212"/>
      <c r="D64" s="212"/>
      <c r="E64" s="212"/>
      <c r="F64" s="212"/>
      <c r="G64" s="212"/>
      <c r="H64" s="212"/>
      <c r="I64" s="212"/>
      <c r="J64" s="212"/>
      <c r="K64" s="212"/>
      <c r="L64" s="212"/>
      <c r="M64" s="212"/>
      <c r="N64" s="212"/>
      <c r="O64" s="212"/>
      <c r="P64" s="212"/>
      <c r="Q64" s="212"/>
      <c r="R64" s="212"/>
      <c r="S64" s="212"/>
      <c r="T64" s="212"/>
      <c r="U64" s="213"/>
    </row>
    <row r="65" spans="2:21" ht="15" customHeight="1" thickBot="1" x14ac:dyDescent="0.3">
      <c r="B65" s="214"/>
      <c r="C65" s="215"/>
      <c r="D65" s="215"/>
      <c r="E65" s="215"/>
      <c r="F65" s="215"/>
      <c r="G65" s="215"/>
      <c r="H65" s="215"/>
      <c r="I65" s="215"/>
      <c r="J65" s="215"/>
      <c r="K65" s="215"/>
      <c r="L65" s="215"/>
      <c r="M65" s="215"/>
      <c r="N65" s="215"/>
      <c r="O65" s="215"/>
      <c r="P65" s="215"/>
      <c r="Q65" s="215"/>
      <c r="R65" s="215"/>
      <c r="S65" s="215"/>
      <c r="T65" s="215"/>
      <c r="U65" s="216"/>
    </row>
  </sheetData>
  <mergeCells count="96">
    <mergeCell ref="C22:L22"/>
    <mergeCell ref="C23:L23"/>
    <mergeCell ref="P22:U23"/>
    <mergeCell ref="M18:N18"/>
    <mergeCell ref="M19:N19"/>
    <mergeCell ref="M20:N20"/>
    <mergeCell ref="M21:N21"/>
    <mergeCell ref="M22:N22"/>
    <mergeCell ref="P18:U19"/>
    <mergeCell ref="M23:N23"/>
    <mergeCell ref="L12:N12"/>
    <mergeCell ref="B11:N11"/>
    <mergeCell ref="H12:K12"/>
    <mergeCell ref="B12:D12"/>
    <mergeCell ref="P20:U21"/>
    <mergeCell ref="B18:L18"/>
    <mergeCell ref="C20:L20"/>
    <mergeCell ref="C19:L19"/>
    <mergeCell ref="C21:L21"/>
    <mergeCell ref="D6:K6"/>
    <mergeCell ref="D7:K7"/>
    <mergeCell ref="D8:K8"/>
    <mergeCell ref="D9:K9"/>
    <mergeCell ref="E12:G12"/>
    <mergeCell ref="B2:U2"/>
    <mergeCell ref="Q7:S9"/>
    <mergeCell ref="M5:U5"/>
    <mergeCell ref="D5:K5"/>
    <mergeCell ref="U15:U16"/>
    <mergeCell ref="Q6:S6"/>
    <mergeCell ref="M6:P6"/>
    <mergeCell ref="M7:P9"/>
    <mergeCell ref="P15:S16"/>
    <mergeCell ref="P12:S12"/>
    <mergeCell ref="P11:S11"/>
    <mergeCell ref="P13:S13"/>
    <mergeCell ref="B13:N13"/>
    <mergeCell ref="B14:N14"/>
    <mergeCell ref="B15:N15"/>
    <mergeCell ref="B16:N16"/>
    <mergeCell ref="T41:U42"/>
    <mergeCell ref="G38:H38"/>
    <mergeCell ref="G26:H26"/>
    <mergeCell ref="G27:H27"/>
    <mergeCell ref="G28:H28"/>
    <mergeCell ref="G29:H29"/>
    <mergeCell ref="G30:H30"/>
    <mergeCell ref="G39:H39"/>
    <mergeCell ref="T6:U6"/>
    <mergeCell ref="T7:U9"/>
    <mergeCell ref="C43:S43"/>
    <mergeCell ref="C44:S44"/>
    <mergeCell ref="C45:S45"/>
    <mergeCell ref="T15:T16"/>
    <mergeCell ref="B29:C29"/>
    <mergeCell ref="B28:C28"/>
    <mergeCell ref="B27:C27"/>
    <mergeCell ref="B34:C34"/>
    <mergeCell ref="B33:C33"/>
    <mergeCell ref="B32:C32"/>
    <mergeCell ref="R28:S28"/>
    <mergeCell ref="R29:S29"/>
    <mergeCell ref="T43:U43"/>
    <mergeCell ref="T44:U44"/>
    <mergeCell ref="B59:U59"/>
    <mergeCell ref="B41:B42"/>
    <mergeCell ref="B50:B51"/>
    <mergeCell ref="T53:U53"/>
    <mergeCell ref="C46:S46"/>
    <mergeCell ref="T54:U54"/>
    <mergeCell ref="T55:U55"/>
    <mergeCell ref="T56:U56"/>
    <mergeCell ref="T57:U57"/>
    <mergeCell ref="T48:U48"/>
    <mergeCell ref="T49:U49"/>
    <mergeCell ref="T52:U52"/>
    <mergeCell ref="T45:U45"/>
    <mergeCell ref="T46:U46"/>
    <mergeCell ref="T47:U47"/>
    <mergeCell ref="T50:U51"/>
    <mergeCell ref="B60:U65"/>
    <mergeCell ref="B26:D26"/>
    <mergeCell ref="C54:S54"/>
    <mergeCell ref="C55:S55"/>
    <mergeCell ref="C56:S56"/>
    <mergeCell ref="C57:S57"/>
    <mergeCell ref="C52:S52"/>
    <mergeCell ref="C47:S47"/>
    <mergeCell ref="C48:S48"/>
    <mergeCell ref="C49:S49"/>
    <mergeCell ref="C50:S51"/>
    <mergeCell ref="C53:S53"/>
    <mergeCell ref="C41:S42"/>
    <mergeCell ref="B31:C31"/>
    <mergeCell ref="B30:C30"/>
    <mergeCell ref="M39:O39"/>
  </mergeCells>
  <printOptions horizontalCentered="1" verticalCentered="1"/>
  <pageMargins left="0.5" right="0.25" top="0.25" bottom="0.2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113"/>
  <sheetViews>
    <sheetView showGridLines="0" zoomScale="106" zoomScaleNormal="106" workbookViewId="0">
      <pane ySplit="11" topLeftCell="A12" activePane="bottomLeft" state="frozenSplit"/>
      <selection sqref="A1:XFD2"/>
      <selection pane="bottomLeft" activeCell="A6" sqref="A6"/>
    </sheetView>
  </sheetViews>
  <sheetFormatPr defaultRowHeight="15" x14ac:dyDescent="0.25"/>
  <cols>
    <col min="1" max="1" width="5.7109375" style="77" customWidth="1"/>
    <col min="2" max="2" width="5.7109375" customWidth="1"/>
    <col min="3" max="3" width="30.7109375" customWidth="1"/>
    <col min="4" max="4" width="60.28515625" customWidth="1"/>
    <col min="5" max="5" width="8.7109375" style="25" customWidth="1"/>
    <col min="6" max="6" width="38.7109375" customWidth="1"/>
    <col min="7" max="7" width="8.7109375" customWidth="1"/>
    <col min="8" max="8" width="30.7109375" customWidth="1"/>
    <col min="9" max="9" width="3.5703125" customWidth="1"/>
  </cols>
  <sheetData>
    <row r="1" spans="1:9" ht="15.75" thickBot="1" x14ac:dyDescent="0.3">
      <c r="C1" s="24" t="s">
        <v>45</v>
      </c>
      <c r="D1" s="116">
        <f>Cover!D5</f>
        <v>0</v>
      </c>
    </row>
    <row r="2" spans="1:9" ht="15.75" customHeight="1" thickBot="1" x14ac:dyDescent="0.3">
      <c r="C2" s="420" t="s">
        <v>46</v>
      </c>
      <c r="D2" s="421"/>
      <c r="E2" s="75" t="s">
        <v>47</v>
      </c>
      <c r="F2" s="373" t="s">
        <v>48</v>
      </c>
      <c r="G2" s="374"/>
      <c r="H2" s="375"/>
    </row>
    <row r="3" spans="1:9" ht="15" customHeight="1" x14ac:dyDescent="0.25">
      <c r="C3" s="422" t="s">
        <v>49</v>
      </c>
      <c r="D3" s="423"/>
      <c r="E3" s="191">
        <v>4</v>
      </c>
      <c r="F3" s="376"/>
      <c r="G3" s="377"/>
      <c r="H3" s="378"/>
    </row>
    <row r="4" spans="1:9" ht="15" customHeight="1" x14ac:dyDescent="0.25">
      <c r="C4" s="424" t="s">
        <v>50</v>
      </c>
      <c r="D4" s="425"/>
      <c r="E4" s="192">
        <v>3</v>
      </c>
      <c r="F4" s="376"/>
      <c r="G4" s="377"/>
      <c r="H4" s="378"/>
    </row>
    <row r="5" spans="1:9" ht="15" customHeight="1" x14ac:dyDescent="0.25">
      <c r="C5" s="426" t="s">
        <v>51</v>
      </c>
      <c r="D5" s="427"/>
      <c r="E5" s="188">
        <v>2</v>
      </c>
      <c r="F5" s="376"/>
      <c r="G5" s="377"/>
      <c r="H5" s="378"/>
    </row>
    <row r="6" spans="1:9" ht="15" customHeight="1" x14ac:dyDescent="0.25">
      <c r="C6" s="428" t="s">
        <v>52</v>
      </c>
      <c r="D6" s="429"/>
      <c r="E6" s="189">
        <v>1</v>
      </c>
      <c r="F6" s="376"/>
      <c r="G6" s="377"/>
      <c r="H6" s="378"/>
    </row>
    <row r="7" spans="1:9" ht="15.75" customHeight="1" thickBot="1" x14ac:dyDescent="0.3">
      <c r="C7" s="414" t="s">
        <v>53</v>
      </c>
      <c r="D7" s="415"/>
      <c r="E7" s="190">
        <v>0</v>
      </c>
      <c r="F7" s="379"/>
      <c r="G7" s="380"/>
      <c r="H7" s="381"/>
    </row>
    <row r="8" spans="1:9" ht="15.75" thickBot="1" x14ac:dyDescent="0.3">
      <c r="A8" s="382"/>
      <c r="B8" s="382"/>
      <c r="C8" s="382"/>
      <c r="D8" s="382"/>
      <c r="E8" s="382"/>
      <c r="F8" s="382"/>
      <c r="G8" s="382"/>
      <c r="H8" s="382"/>
    </row>
    <row r="9" spans="1:9" x14ac:dyDescent="0.25">
      <c r="C9" s="133" t="s">
        <v>54</v>
      </c>
      <c r="D9" s="92"/>
      <c r="E9" s="416" t="s">
        <v>55</v>
      </c>
      <c r="F9" s="417"/>
      <c r="G9" s="383" t="s">
        <v>56</v>
      </c>
      <c r="H9" s="384"/>
    </row>
    <row r="10" spans="1:9" ht="15.75" thickBot="1" x14ac:dyDescent="0.3">
      <c r="C10" s="134" t="s">
        <v>57</v>
      </c>
      <c r="D10" s="93"/>
      <c r="E10" s="418"/>
      <c r="F10" s="419"/>
      <c r="G10" s="385"/>
      <c r="H10" s="386"/>
    </row>
    <row r="11" spans="1:9" ht="16.5" thickBot="1" x14ac:dyDescent="0.3">
      <c r="A11" s="78"/>
      <c r="B11" s="62"/>
      <c r="C11" s="90" t="s">
        <v>58</v>
      </c>
      <c r="D11" s="91" t="s">
        <v>59</v>
      </c>
      <c r="E11" s="198" t="s">
        <v>60</v>
      </c>
      <c r="F11" s="199" t="s">
        <v>44</v>
      </c>
      <c r="G11" s="73" t="s">
        <v>60</v>
      </c>
      <c r="H11" s="74" t="s">
        <v>44</v>
      </c>
    </row>
    <row r="12" spans="1:9" ht="15.75" customHeight="1" thickBot="1" x14ac:dyDescent="0.3">
      <c r="A12" s="402" t="s">
        <v>61</v>
      </c>
      <c r="B12" s="403"/>
      <c r="C12" s="403"/>
      <c r="D12" s="403"/>
      <c r="E12" s="403"/>
      <c r="F12" s="403"/>
      <c r="G12" s="403"/>
      <c r="H12" s="404"/>
    </row>
    <row r="13" spans="1:9" ht="60" x14ac:dyDescent="0.25">
      <c r="A13" s="79">
        <v>1</v>
      </c>
      <c r="B13" s="14" t="s">
        <v>62</v>
      </c>
      <c r="C13" s="27" t="s">
        <v>63</v>
      </c>
      <c r="D13" s="63" t="s">
        <v>64</v>
      </c>
      <c r="E13" s="65"/>
      <c r="F13" s="107"/>
      <c r="G13" s="65"/>
      <c r="H13" s="166"/>
      <c r="I13" s="89"/>
    </row>
    <row r="14" spans="1:9" ht="75" customHeight="1" x14ac:dyDescent="0.25">
      <c r="A14" s="80">
        <v>2</v>
      </c>
      <c r="B14" s="22"/>
      <c r="C14" s="28" t="s">
        <v>65</v>
      </c>
      <c r="D14" s="46" t="s">
        <v>66</v>
      </c>
      <c r="E14" s="65"/>
      <c r="F14" s="102"/>
      <c r="G14" s="65"/>
      <c r="H14" s="166"/>
      <c r="I14" s="89"/>
    </row>
    <row r="15" spans="1:9" ht="96" x14ac:dyDescent="0.25">
      <c r="A15" s="80">
        <v>3</v>
      </c>
      <c r="B15" s="16" t="s">
        <v>62</v>
      </c>
      <c r="C15" s="29" t="s">
        <v>67</v>
      </c>
      <c r="D15" s="63" t="s">
        <v>68</v>
      </c>
      <c r="E15" s="65"/>
      <c r="F15" s="103"/>
      <c r="G15" s="65"/>
      <c r="H15" s="166"/>
      <c r="I15" s="89"/>
    </row>
    <row r="16" spans="1:9" ht="84" x14ac:dyDescent="0.25">
      <c r="A16" s="80">
        <v>4</v>
      </c>
      <c r="B16" s="15" t="s">
        <v>62</v>
      </c>
      <c r="C16" s="30" t="s">
        <v>69</v>
      </c>
      <c r="D16" s="46" t="s">
        <v>70</v>
      </c>
      <c r="E16" s="65"/>
      <c r="F16" s="102"/>
      <c r="G16" s="65"/>
      <c r="H16" s="166"/>
      <c r="I16" s="89"/>
    </row>
    <row r="17" spans="1:9" ht="72" x14ac:dyDescent="0.25">
      <c r="A17" s="80">
        <v>5</v>
      </c>
      <c r="B17" s="22"/>
      <c r="C17" s="30" t="s">
        <v>71</v>
      </c>
      <c r="D17" s="46" t="s">
        <v>72</v>
      </c>
      <c r="E17" s="65"/>
      <c r="F17" s="102"/>
      <c r="G17" s="65"/>
      <c r="H17" s="120"/>
      <c r="I17" s="89"/>
    </row>
    <row r="18" spans="1:9" ht="84" x14ac:dyDescent="0.25">
      <c r="A18" s="80">
        <v>6</v>
      </c>
      <c r="B18" s="15" t="s">
        <v>62</v>
      </c>
      <c r="C18" s="30" t="s">
        <v>73</v>
      </c>
      <c r="D18" s="46" t="s">
        <v>74</v>
      </c>
      <c r="E18" s="65"/>
      <c r="F18" s="102"/>
      <c r="G18" s="65"/>
      <c r="H18" s="166"/>
    </row>
    <row r="19" spans="1:9" ht="99" customHeight="1" x14ac:dyDescent="0.25">
      <c r="A19" s="80">
        <v>7</v>
      </c>
      <c r="B19" s="17" t="s">
        <v>62</v>
      </c>
      <c r="C19" s="31" t="s">
        <v>75</v>
      </c>
      <c r="D19" s="46" t="s">
        <v>76</v>
      </c>
      <c r="E19" s="65"/>
      <c r="F19" s="102"/>
      <c r="G19" s="65"/>
      <c r="H19" s="166"/>
    </row>
    <row r="20" spans="1:9" ht="108" x14ac:dyDescent="0.25">
      <c r="A20" s="80">
        <v>8</v>
      </c>
      <c r="B20" s="15" t="s">
        <v>62</v>
      </c>
      <c r="C20" s="32" t="s">
        <v>77</v>
      </c>
      <c r="D20" s="64" t="s">
        <v>78</v>
      </c>
      <c r="E20" s="65"/>
      <c r="F20" s="104"/>
      <c r="G20" s="65"/>
      <c r="H20" s="166"/>
    </row>
    <row r="21" spans="1:9" ht="84" x14ac:dyDescent="0.25">
      <c r="A21" s="80">
        <v>9</v>
      </c>
      <c r="B21" s="95"/>
      <c r="C21" s="32" t="s">
        <v>79</v>
      </c>
      <c r="D21" s="64" t="s">
        <v>80</v>
      </c>
      <c r="E21" s="65"/>
      <c r="F21" s="104"/>
      <c r="G21" s="65"/>
      <c r="H21" s="166"/>
    </row>
    <row r="22" spans="1:9" ht="48" x14ac:dyDescent="0.25">
      <c r="A22" s="80">
        <v>10</v>
      </c>
      <c r="B22" s="15" t="s">
        <v>62</v>
      </c>
      <c r="C22" s="32" t="s">
        <v>81</v>
      </c>
      <c r="D22" s="64" t="s">
        <v>82</v>
      </c>
      <c r="E22" s="65"/>
      <c r="F22" s="104"/>
      <c r="G22" s="65"/>
      <c r="H22" s="166"/>
    </row>
    <row r="23" spans="1:9" ht="108.75" thickBot="1" x14ac:dyDescent="0.3">
      <c r="A23" s="81">
        <v>11</v>
      </c>
      <c r="B23" s="18" t="s">
        <v>62</v>
      </c>
      <c r="C23" s="96" t="s">
        <v>83</v>
      </c>
      <c r="D23" s="42" t="s">
        <v>84</v>
      </c>
      <c r="E23" s="174"/>
      <c r="F23" s="105"/>
      <c r="G23" s="174"/>
      <c r="H23" s="105"/>
    </row>
    <row r="24" spans="1:9" ht="17.100000000000001" customHeight="1" thickBot="1" x14ac:dyDescent="0.3">
      <c r="A24" s="399" t="s">
        <v>85</v>
      </c>
      <c r="B24" s="399"/>
      <c r="C24" s="399"/>
      <c r="D24" s="399"/>
      <c r="E24" s="400"/>
      <c r="F24" s="400"/>
      <c r="G24" s="176" t="e">
        <f>AVERAGE(G13:G23)</f>
        <v>#DIV/0!</v>
      </c>
    </row>
    <row r="25" spans="1:9" ht="15.75" customHeight="1" thickBot="1" x14ac:dyDescent="0.3">
      <c r="A25" s="387" t="s">
        <v>86</v>
      </c>
      <c r="B25" s="388"/>
      <c r="C25" s="388"/>
      <c r="D25" s="388"/>
      <c r="E25" s="388"/>
      <c r="F25" s="388"/>
      <c r="G25" s="388"/>
      <c r="H25" s="389"/>
    </row>
    <row r="26" spans="1:9" ht="84" x14ac:dyDescent="0.25">
      <c r="A26" s="70">
        <v>12</v>
      </c>
      <c r="B26" s="69" t="s">
        <v>62</v>
      </c>
      <c r="C26" s="66" t="s">
        <v>87</v>
      </c>
      <c r="D26" s="121" t="s">
        <v>88</v>
      </c>
      <c r="E26" s="65"/>
      <c r="F26" s="107"/>
      <c r="G26" s="65"/>
      <c r="H26" s="106"/>
    </row>
    <row r="27" spans="1:9" ht="72" x14ac:dyDescent="0.25">
      <c r="A27" s="54">
        <v>13</v>
      </c>
      <c r="B27" s="20" t="s">
        <v>62</v>
      </c>
      <c r="C27" s="26" t="s">
        <v>89</v>
      </c>
      <c r="D27" s="122" t="s">
        <v>90</v>
      </c>
      <c r="E27" s="65"/>
      <c r="F27" s="107"/>
      <c r="G27" s="65"/>
      <c r="H27" s="107"/>
    </row>
    <row r="28" spans="1:9" ht="76.5" x14ac:dyDescent="0.25">
      <c r="A28" s="54">
        <v>14</v>
      </c>
      <c r="B28" s="20" t="s">
        <v>62</v>
      </c>
      <c r="C28" s="26" t="s">
        <v>91</v>
      </c>
      <c r="D28" s="122" t="s">
        <v>92</v>
      </c>
      <c r="E28" s="65"/>
      <c r="F28" s="107"/>
      <c r="G28" s="65"/>
      <c r="H28" s="107"/>
    </row>
    <row r="29" spans="1:9" ht="97.5" customHeight="1" thickBot="1" x14ac:dyDescent="0.3">
      <c r="A29" s="82">
        <v>15</v>
      </c>
      <c r="B29" s="50"/>
      <c r="C29" s="33" t="s">
        <v>93</v>
      </c>
      <c r="D29" s="123" t="s">
        <v>94</v>
      </c>
      <c r="E29" s="65"/>
      <c r="F29" s="169"/>
      <c r="G29" s="65"/>
      <c r="H29" s="112"/>
    </row>
    <row r="30" spans="1:9" ht="17.100000000000001" customHeight="1" thickBot="1" x14ac:dyDescent="0.3">
      <c r="A30" s="399" t="s">
        <v>95</v>
      </c>
      <c r="B30" s="399"/>
      <c r="C30" s="399"/>
      <c r="D30" s="399"/>
      <c r="E30" s="399"/>
      <c r="F30" s="399"/>
      <c r="G30" s="175" t="e">
        <f>AVERAGE(G26:G29)</f>
        <v>#DIV/0!</v>
      </c>
    </row>
    <row r="31" spans="1:9" ht="15.75" customHeight="1" thickBot="1" x14ac:dyDescent="0.3">
      <c r="A31" s="390" t="s">
        <v>96</v>
      </c>
      <c r="B31" s="391"/>
      <c r="C31" s="391"/>
      <c r="D31" s="391"/>
      <c r="E31" s="391"/>
      <c r="F31" s="391"/>
      <c r="G31" s="391"/>
      <c r="H31" s="392"/>
    </row>
    <row r="32" spans="1:9" ht="89.25" x14ac:dyDescent="0.25">
      <c r="A32" s="70">
        <v>16</v>
      </c>
      <c r="B32" s="67"/>
      <c r="C32" s="68" t="s">
        <v>97</v>
      </c>
      <c r="D32" s="124" t="s">
        <v>98</v>
      </c>
      <c r="E32" s="65"/>
      <c r="F32" s="107"/>
      <c r="G32" s="57"/>
      <c r="H32" s="106"/>
    </row>
    <row r="33" spans="1:8" ht="84" x14ac:dyDescent="0.25">
      <c r="A33" s="54">
        <v>17</v>
      </c>
      <c r="B33" s="23"/>
      <c r="C33" s="35" t="s">
        <v>99</v>
      </c>
      <c r="D33" s="125" t="s">
        <v>100</v>
      </c>
      <c r="E33" s="65"/>
      <c r="F33" s="107"/>
      <c r="G33" s="57"/>
      <c r="H33" s="107"/>
    </row>
    <row r="34" spans="1:8" ht="108" x14ac:dyDescent="0.25">
      <c r="A34" s="54">
        <v>18</v>
      </c>
      <c r="B34" s="20" t="s">
        <v>62</v>
      </c>
      <c r="C34" s="35" t="s">
        <v>101</v>
      </c>
      <c r="D34" s="125" t="s">
        <v>102</v>
      </c>
      <c r="E34" s="65"/>
      <c r="F34" s="107"/>
      <c r="G34" s="57"/>
      <c r="H34" s="107"/>
    </row>
    <row r="35" spans="1:8" ht="84" x14ac:dyDescent="0.25">
      <c r="A35" s="54">
        <v>19</v>
      </c>
      <c r="B35" s="20" t="s">
        <v>62</v>
      </c>
      <c r="C35" s="35" t="s">
        <v>103</v>
      </c>
      <c r="D35" s="125" t="s">
        <v>104</v>
      </c>
      <c r="E35" s="65"/>
      <c r="F35" s="107"/>
      <c r="G35" s="57"/>
      <c r="H35" s="107"/>
    </row>
    <row r="36" spans="1:8" ht="108" x14ac:dyDescent="0.25">
      <c r="A36" s="54">
        <v>20</v>
      </c>
      <c r="B36" s="20" t="s">
        <v>62</v>
      </c>
      <c r="C36" s="26" t="s">
        <v>105</v>
      </c>
      <c r="D36" s="126" t="s">
        <v>106</v>
      </c>
      <c r="E36" s="65"/>
      <c r="F36" s="107"/>
      <c r="G36" s="57"/>
      <c r="H36" s="107"/>
    </row>
    <row r="37" spans="1:8" ht="108" x14ac:dyDescent="0.25">
      <c r="A37" s="54">
        <v>21</v>
      </c>
      <c r="B37" s="101"/>
      <c r="C37" s="26" t="s">
        <v>107</v>
      </c>
      <c r="D37" s="126" t="s">
        <v>108</v>
      </c>
      <c r="E37" s="65"/>
      <c r="F37" s="107"/>
      <c r="G37" s="57"/>
      <c r="H37" s="107"/>
    </row>
    <row r="38" spans="1:8" ht="72" x14ac:dyDescent="0.25">
      <c r="A38" s="54">
        <v>22</v>
      </c>
      <c r="B38" s="20" t="s">
        <v>62</v>
      </c>
      <c r="C38" s="35" t="s">
        <v>109</v>
      </c>
      <c r="D38" s="125" t="s">
        <v>110</v>
      </c>
      <c r="E38" s="65"/>
      <c r="F38" s="107"/>
      <c r="G38" s="57"/>
      <c r="H38" s="107"/>
    </row>
    <row r="39" spans="1:8" ht="84" x14ac:dyDescent="0.25">
      <c r="A39" s="54">
        <v>23</v>
      </c>
      <c r="B39" s="20" t="s">
        <v>62</v>
      </c>
      <c r="C39" s="35" t="s">
        <v>111</v>
      </c>
      <c r="D39" s="125" t="s">
        <v>112</v>
      </c>
      <c r="E39" s="65"/>
      <c r="F39" s="107"/>
      <c r="G39" s="57"/>
      <c r="H39" s="107"/>
    </row>
    <row r="40" spans="1:8" ht="84" x14ac:dyDescent="0.25">
      <c r="A40" s="54">
        <v>24</v>
      </c>
      <c r="B40" s="20" t="s">
        <v>62</v>
      </c>
      <c r="C40" s="35" t="s">
        <v>113</v>
      </c>
      <c r="D40" s="125" t="s">
        <v>114</v>
      </c>
      <c r="E40" s="65"/>
      <c r="F40" s="107"/>
      <c r="G40" s="57"/>
      <c r="H40" s="107"/>
    </row>
    <row r="41" spans="1:8" ht="96" x14ac:dyDescent="0.25">
      <c r="A41" s="54">
        <v>25</v>
      </c>
      <c r="B41" s="20" t="s">
        <v>62</v>
      </c>
      <c r="C41" s="35" t="s">
        <v>115</v>
      </c>
      <c r="D41" s="125" t="s">
        <v>116</v>
      </c>
      <c r="E41" s="65"/>
      <c r="F41" s="107"/>
      <c r="G41" s="57"/>
      <c r="H41" s="107"/>
    </row>
    <row r="42" spans="1:8" ht="76.5" x14ac:dyDescent="0.25">
      <c r="A42" s="54">
        <v>26</v>
      </c>
      <c r="B42" s="48"/>
      <c r="C42" s="35" t="s">
        <v>117</v>
      </c>
      <c r="D42" s="125" t="s">
        <v>118</v>
      </c>
      <c r="E42" s="65"/>
      <c r="F42" s="107"/>
      <c r="G42" s="57"/>
      <c r="H42" s="107"/>
    </row>
    <row r="43" spans="1:8" ht="108" x14ac:dyDescent="0.25">
      <c r="A43" s="54">
        <v>27</v>
      </c>
      <c r="B43" s="61" t="s">
        <v>62</v>
      </c>
      <c r="C43" s="35" t="s">
        <v>119</v>
      </c>
      <c r="D43" s="125" t="s">
        <v>120</v>
      </c>
      <c r="E43" s="65"/>
      <c r="F43" s="107"/>
      <c r="G43" s="57"/>
      <c r="H43" s="107"/>
    </row>
    <row r="44" spans="1:8" ht="84" x14ac:dyDescent="0.25">
      <c r="A44" s="54">
        <v>28</v>
      </c>
      <c r="B44" s="20" t="s">
        <v>62</v>
      </c>
      <c r="C44" s="35" t="s">
        <v>121</v>
      </c>
      <c r="D44" s="125" t="s">
        <v>122</v>
      </c>
      <c r="E44" s="65"/>
      <c r="F44" s="107"/>
      <c r="G44" s="57"/>
      <c r="H44" s="107"/>
    </row>
    <row r="45" spans="1:8" ht="108" x14ac:dyDescent="0.25">
      <c r="A45" s="54">
        <v>29</v>
      </c>
      <c r="B45" s="20" t="s">
        <v>62</v>
      </c>
      <c r="C45" s="35" t="s">
        <v>123</v>
      </c>
      <c r="D45" s="125" t="s">
        <v>124</v>
      </c>
      <c r="E45" s="65"/>
      <c r="F45" s="107"/>
      <c r="G45" s="57"/>
      <c r="H45" s="107"/>
    </row>
    <row r="46" spans="1:8" ht="102" x14ac:dyDescent="0.25">
      <c r="A46" s="54">
        <v>30</v>
      </c>
      <c r="B46" s="20" t="s">
        <v>62</v>
      </c>
      <c r="C46" s="35" t="s">
        <v>125</v>
      </c>
      <c r="D46" s="125" t="s">
        <v>126</v>
      </c>
      <c r="E46" s="65"/>
      <c r="F46" s="107"/>
      <c r="G46" s="57"/>
      <c r="H46" s="107"/>
    </row>
    <row r="47" spans="1:8" ht="144.75" customHeight="1" x14ac:dyDescent="0.25">
      <c r="A47" s="54">
        <v>31</v>
      </c>
      <c r="B47" s="20" t="s">
        <v>62</v>
      </c>
      <c r="C47" s="35" t="s">
        <v>127</v>
      </c>
      <c r="D47" s="125" t="s">
        <v>128</v>
      </c>
      <c r="E47" s="65"/>
      <c r="F47" s="107"/>
      <c r="G47" s="57"/>
      <c r="H47" s="107"/>
    </row>
    <row r="48" spans="1:8" ht="108" x14ac:dyDescent="0.25">
      <c r="A48" s="54">
        <v>32</v>
      </c>
      <c r="B48" s="20" t="s">
        <v>62</v>
      </c>
      <c r="C48" s="35" t="s">
        <v>129</v>
      </c>
      <c r="D48" s="125" t="s">
        <v>130</v>
      </c>
      <c r="E48" s="65"/>
      <c r="F48" s="107"/>
      <c r="G48" s="57"/>
      <c r="H48" s="107"/>
    </row>
    <row r="49" spans="1:14" ht="63.75" x14ac:dyDescent="0.25">
      <c r="A49" s="54">
        <v>33</v>
      </c>
      <c r="B49" s="20" t="s">
        <v>62</v>
      </c>
      <c r="C49" s="35" t="s">
        <v>131</v>
      </c>
      <c r="D49" s="122" t="s">
        <v>132</v>
      </c>
      <c r="E49" s="65"/>
      <c r="F49" s="107"/>
      <c r="G49" s="57"/>
      <c r="H49" s="107"/>
    </row>
    <row r="50" spans="1:14" ht="92.45" customHeight="1" x14ac:dyDescent="0.25">
      <c r="A50" s="54">
        <v>34</v>
      </c>
      <c r="B50" s="48"/>
      <c r="C50" s="35" t="s">
        <v>133</v>
      </c>
      <c r="D50" s="122" t="s">
        <v>134</v>
      </c>
      <c r="E50" s="65"/>
      <c r="F50" s="171"/>
      <c r="G50" s="57"/>
      <c r="H50" s="107"/>
    </row>
    <row r="51" spans="1:14" ht="72" x14ac:dyDescent="0.25">
      <c r="A51" s="54">
        <v>35</v>
      </c>
      <c r="B51" s="48"/>
      <c r="C51" s="35" t="s">
        <v>135</v>
      </c>
      <c r="D51" s="122" t="s">
        <v>136</v>
      </c>
      <c r="E51" s="65"/>
      <c r="F51" s="107"/>
      <c r="G51" s="57"/>
      <c r="H51" s="107"/>
    </row>
    <row r="52" spans="1:14" ht="96" x14ac:dyDescent="0.25">
      <c r="A52" s="54">
        <v>36</v>
      </c>
      <c r="B52" s="48"/>
      <c r="C52" s="35" t="s">
        <v>137</v>
      </c>
      <c r="D52" s="122" t="s">
        <v>138</v>
      </c>
      <c r="E52" s="65"/>
      <c r="F52" s="107"/>
      <c r="G52" s="57"/>
      <c r="H52" s="107"/>
    </row>
    <row r="53" spans="1:14" ht="63.75" x14ac:dyDescent="0.25">
      <c r="A53" s="54">
        <v>37</v>
      </c>
      <c r="B53" s="48"/>
      <c r="C53" s="26" t="s">
        <v>139</v>
      </c>
      <c r="D53" s="127" t="s">
        <v>140</v>
      </c>
      <c r="E53" s="65"/>
      <c r="F53" s="106"/>
      <c r="G53" s="57"/>
      <c r="H53" s="107"/>
      <c r="N53" s="170"/>
    </row>
    <row r="54" spans="1:14" ht="96" x14ac:dyDescent="0.25">
      <c r="A54" s="54">
        <v>38</v>
      </c>
      <c r="B54" s="20" t="s">
        <v>62</v>
      </c>
      <c r="C54" s="26" t="s">
        <v>141</v>
      </c>
      <c r="D54" s="125" t="s">
        <v>142</v>
      </c>
      <c r="E54" s="65"/>
      <c r="F54" s="107"/>
      <c r="G54" s="57"/>
      <c r="H54" s="107"/>
    </row>
    <row r="55" spans="1:14" ht="90" customHeight="1" thickBot="1" x14ac:dyDescent="0.3">
      <c r="A55" s="83">
        <v>39</v>
      </c>
      <c r="B55" s="52"/>
      <c r="C55" s="36" t="s">
        <v>143</v>
      </c>
      <c r="D55" s="42" t="s">
        <v>144</v>
      </c>
      <c r="E55" s="65"/>
      <c r="F55" s="110"/>
      <c r="G55" s="57"/>
      <c r="H55" s="165"/>
    </row>
    <row r="56" spans="1:14" ht="17.100000000000001" customHeight="1" thickBot="1" x14ac:dyDescent="0.3">
      <c r="A56" s="399" t="s">
        <v>145</v>
      </c>
      <c r="B56" s="399"/>
      <c r="C56" s="399"/>
      <c r="D56" s="399"/>
      <c r="E56" s="399"/>
      <c r="F56" s="399"/>
      <c r="G56" s="175" t="e">
        <f>AVERAGE(G32:G55)</f>
        <v>#DIV/0!</v>
      </c>
    </row>
    <row r="57" spans="1:14" ht="15.75" customHeight="1" thickBot="1" x14ac:dyDescent="0.3">
      <c r="A57" s="393" t="s">
        <v>146</v>
      </c>
      <c r="B57" s="394"/>
      <c r="C57" s="394"/>
      <c r="D57" s="394"/>
      <c r="E57" s="394"/>
      <c r="F57" s="394"/>
      <c r="G57" s="394"/>
      <c r="H57" s="395"/>
    </row>
    <row r="58" spans="1:14" ht="112.5" customHeight="1" x14ac:dyDescent="0.25">
      <c r="A58" s="53">
        <v>40</v>
      </c>
      <c r="B58" s="21" t="s">
        <v>62</v>
      </c>
      <c r="C58" s="34" t="s">
        <v>147</v>
      </c>
      <c r="D58" s="128" t="s">
        <v>148</v>
      </c>
      <c r="E58" s="65"/>
      <c r="F58" s="107"/>
      <c r="G58" s="57"/>
      <c r="H58" s="108"/>
    </row>
    <row r="59" spans="1:14" ht="73.150000000000006" customHeight="1" x14ac:dyDescent="0.25">
      <c r="A59" s="54">
        <v>41</v>
      </c>
      <c r="B59" s="23"/>
      <c r="C59" s="35" t="s">
        <v>149</v>
      </c>
      <c r="D59" s="125" t="s">
        <v>150</v>
      </c>
      <c r="E59" s="65"/>
      <c r="F59" s="107"/>
      <c r="G59" s="57"/>
      <c r="H59" s="107"/>
    </row>
    <row r="60" spans="1:14" ht="108" x14ac:dyDescent="0.25">
      <c r="A60" s="54">
        <v>42</v>
      </c>
      <c r="B60" s="20" t="s">
        <v>62</v>
      </c>
      <c r="C60" s="37" t="s">
        <v>151</v>
      </c>
      <c r="D60" s="127" t="s">
        <v>152</v>
      </c>
      <c r="E60" s="65"/>
      <c r="F60" s="107"/>
      <c r="G60" s="57"/>
      <c r="H60" s="107"/>
    </row>
    <row r="61" spans="1:14" ht="117" customHeight="1" x14ac:dyDescent="0.25">
      <c r="A61" s="54">
        <v>43</v>
      </c>
      <c r="B61" s="23"/>
      <c r="C61" s="26" t="s">
        <v>153</v>
      </c>
      <c r="D61" s="46" t="s">
        <v>154</v>
      </c>
      <c r="E61" s="65"/>
      <c r="F61" s="107"/>
      <c r="G61" s="57"/>
      <c r="H61" s="107"/>
    </row>
    <row r="62" spans="1:14" ht="72" x14ac:dyDescent="0.25">
      <c r="A62" s="54">
        <v>44</v>
      </c>
      <c r="B62" s="48"/>
      <c r="C62" s="26" t="s">
        <v>155</v>
      </c>
      <c r="D62" s="46" t="s">
        <v>156</v>
      </c>
      <c r="E62" s="65"/>
      <c r="F62" s="107"/>
      <c r="G62" s="57"/>
      <c r="H62" s="107"/>
    </row>
    <row r="63" spans="1:14" ht="111.75" customHeight="1" x14ac:dyDescent="0.25">
      <c r="A63" s="54">
        <v>45</v>
      </c>
      <c r="B63" s="20" t="s">
        <v>62</v>
      </c>
      <c r="C63" s="26" t="s">
        <v>157</v>
      </c>
      <c r="D63" s="46" t="s">
        <v>158</v>
      </c>
      <c r="E63" s="65"/>
      <c r="F63" s="107"/>
      <c r="G63" s="57"/>
      <c r="H63" s="107"/>
    </row>
    <row r="64" spans="1:14" ht="94.9" customHeight="1" x14ac:dyDescent="0.25">
      <c r="A64" s="54">
        <v>46</v>
      </c>
      <c r="B64" s="20" t="s">
        <v>62</v>
      </c>
      <c r="C64" s="26" t="s">
        <v>159</v>
      </c>
      <c r="D64" s="46" t="s">
        <v>160</v>
      </c>
      <c r="E64" s="65"/>
      <c r="F64" s="109"/>
      <c r="G64" s="57"/>
      <c r="H64" s="107"/>
    </row>
    <row r="65" spans="1:8" ht="81" customHeight="1" x14ac:dyDescent="0.25">
      <c r="A65" s="54">
        <v>47</v>
      </c>
      <c r="B65" s="48"/>
      <c r="C65" s="26" t="s">
        <v>161</v>
      </c>
      <c r="D65" s="46" t="s">
        <v>162</v>
      </c>
      <c r="E65" s="65"/>
      <c r="F65" s="107"/>
      <c r="G65" s="57"/>
      <c r="H65" s="107"/>
    </row>
    <row r="66" spans="1:8" ht="72" x14ac:dyDescent="0.25">
      <c r="A66" s="54">
        <v>48</v>
      </c>
      <c r="B66" s="20" t="s">
        <v>62</v>
      </c>
      <c r="C66" s="26" t="s">
        <v>163</v>
      </c>
      <c r="D66" s="46" t="s">
        <v>164</v>
      </c>
      <c r="E66" s="65"/>
      <c r="F66" s="107"/>
      <c r="G66" s="57"/>
      <c r="H66" s="107"/>
    </row>
    <row r="67" spans="1:8" ht="112.9" customHeight="1" x14ac:dyDescent="0.25">
      <c r="A67" s="98">
        <v>49</v>
      </c>
      <c r="B67" s="100"/>
      <c r="C67" s="99" t="s">
        <v>165</v>
      </c>
      <c r="D67" s="64" t="s">
        <v>166</v>
      </c>
      <c r="E67" s="65"/>
      <c r="F67" s="106"/>
      <c r="G67" s="57"/>
      <c r="H67" s="107"/>
    </row>
    <row r="68" spans="1:8" ht="96" x14ac:dyDescent="0.25">
      <c r="A68" s="98">
        <v>50</v>
      </c>
      <c r="B68" s="100"/>
      <c r="C68" s="99" t="s">
        <v>167</v>
      </c>
      <c r="D68" s="64" t="s">
        <v>168</v>
      </c>
      <c r="E68" s="65"/>
      <c r="F68" s="129"/>
      <c r="G68" s="57"/>
      <c r="H68" s="167"/>
    </row>
    <row r="69" spans="1:8" ht="114" customHeight="1" thickBot="1" x14ac:dyDescent="0.3">
      <c r="A69" s="83">
        <v>51</v>
      </c>
      <c r="B69" s="85" t="s">
        <v>62</v>
      </c>
      <c r="C69" s="36" t="s">
        <v>169</v>
      </c>
      <c r="D69" s="86" t="s">
        <v>170</v>
      </c>
      <c r="E69" s="174"/>
      <c r="F69" s="110"/>
      <c r="G69" s="52"/>
      <c r="H69" s="110"/>
    </row>
    <row r="70" spans="1:8" ht="17.100000000000001" customHeight="1" thickBot="1" x14ac:dyDescent="0.3">
      <c r="A70" s="401" t="s">
        <v>171</v>
      </c>
      <c r="B70" s="401"/>
      <c r="C70" s="401"/>
      <c r="D70" s="401"/>
      <c r="E70" s="401"/>
      <c r="F70" s="401"/>
      <c r="G70" s="176" t="e">
        <f>AVERAGE(G58:G69)</f>
        <v>#DIV/0!</v>
      </c>
    </row>
    <row r="71" spans="1:8" ht="15.75" customHeight="1" thickBot="1" x14ac:dyDescent="0.3">
      <c r="A71" s="396" t="s">
        <v>172</v>
      </c>
      <c r="B71" s="397"/>
      <c r="C71" s="397"/>
      <c r="D71" s="397"/>
      <c r="E71" s="397"/>
      <c r="F71" s="397"/>
      <c r="G71" s="397"/>
      <c r="H71" s="398"/>
    </row>
    <row r="72" spans="1:8" ht="102.6" customHeight="1" x14ac:dyDescent="0.25">
      <c r="A72" s="70">
        <v>52</v>
      </c>
      <c r="B72" s="71" t="s">
        <v>62</v>
      </c>
      <c r="C72" s="68" t="s">
        <v>173</v>
      </c>
      <c r="D72" s="124" t="s">
        <v>174</v>
      </c>
      <c r="E72" s="65"/>
      <c r="F72" s="107"/>
      <c r="G72" s="57"/>
      <c r="H72" s="106"/>
    </row>
    <row r="73" spans="1:8" ht="100.9" customHeight="1" x14ac:dyDescent="0.25">
      <c r="A73" s="54">
        <v>53</v>
      </c>
      <c r="B73" s="20" t="s">
        <v>62</v>
      </c>
      <c r="C73" s="35" t="s">
        <v>175</v>
      </c>
      <c r="D73" s="125" t="s">
        <v>176</v>
      </c>
      <c r="E73" s="65"/>
      <c r="F73" s="107"/>
      <c r="G73" s="57"/>
      <c r="H73" s="107"/>
    </row>
    <row r="74" spans="1:8" ht="106.15" customHeight="1" x14ac:dyDescent="0.25">
      <c r="A74" s="54">
        <v>54</v>
      </c>
      <c r="B74" s="20" t="s">
        <v>62</v>
      </c>
      <c r="C74" s="35" t="s">
        <v>177</v>
      </c>
      <c r="D74" s="125" t="s">
        <v>178</v>
      </c>
      <c r="E74" s="65"/>
      <c r="F74" s="107"/>
      <c r="G74" s="57"/>
      <c r="H74" s="107"/>
    </row>
    <row r="75" spans="1:8" ht="123" customHeight="1" x14ac:dyDescent="0.25">
      <c r="A75" s="55">
        <v>55</v>
      </c>
      <c r="B75" s="56" t="s">
        <v>62</v>
      </c>
      <c r="C75" s="38" t="s">
        <v>179</v>
      </c>
      <c r="D75" s="46" t="s">
        <v>180</v>
      </c>
      <c r="E75" s="65"/>
      <c r="F75" s="107"/>
      <c r="G75" s="57"/>
      <c r="H75" s="107"/>
    </row>
    <row r="76" spans="1:8" ht="132.75" customHeight="1" x14ac:dyDescent="0.25">
      <c r="A76" s="55">
        <v>56</v>
      </c>
      <c r="B76" s="56" t="s">
        <v>62</v>
      </c>
      <c r="C76" s="26" t="s">
        <v>181</v>
      </c>
      <c r="D76" s="125" t="s">
        <v>182</v>
      </c>
      <c r="E76" s="65"/>
      <c r="F76" s="107"/>
      <c r="G76" s="57"/>
      <c r="H76" s="106"/>
    </row>
    <row r="77" spans="1:8" ht="72" customHeight="1" x14ac:dyDescent="0.25">
      <c r="A77" s="55">
        <v>57</v>
      </c>
      <c r="B77" s="58"/>
      <c r="C77" s="26" t="s">
        <v>183</v>
      </c>
      <c r="D77" s="46" t="s">
        <v>184</v>
      </c>
      <c r="E77" s="65"/>
      <c r="F77" s="107"/>
      <c r="G77" s="57"/>
      <c r="H77" s="106"/>
    </row>
    <row r="78" spans="1:8" ht="60" x14ac:dyDescent="0.25">
      <c r="A78" s="55">
        <v>58</v>
      </c>
      <c r="B78" s="56" t="s">
        <v>62</v>
      </c>
      <c r="C78" s="26" t="s">
        <v>185</v>
      </c>
      <c r="D78" s="46" t="s">
        <v>186</v>
      </c>
      <c r="E78" s="65"/>
      <c r="F78" s="107"/>
      <c r="G78" s="57"/>
      <c r="H78" s="106"/>
    </row>
    <row r="79" spans="1:8" ht="104.45" customHeight="1" x14ac:dyDescent="0.25">
      <c r="A79" s="55">
        <v>59</v>
      </c>
      <c r="B79" s="58"/>
      <c r="C79" s="26" t="s">
        <v>187</v>
      </c>
      <c r="D79" s="125" t="s">
        <v>188</v>
      </c>
      <c r="E79" s="65"/>
      <c r="F79" s="107"/>
      <c r="G79" s="57"/>
      <c r="H79" s="106"/>
    </row>
    <row r="80" spans="1:8" ht="108" x14ac:dyDescent="0.25">
      <c r="A80" s="55">
        <v>60</v>
      </c>
      <c r="B80" s="58"/>
      <c r="C80" s="39" t="s">
        <v>189</v>
      </c>
      <c r="D80" s="125" t="s">
        <v>190</v>
      </c>
      <c r="E80" s="65"/>
      <c r="F80" s="107"/>
      <c r="G80" s="57"/>
      <c r="H80" s="106"/>
    </row>
    <row r="81" spans="1:8" ht="127.15" customHeight="1" x14ac:dyDescent="0.25">
      <c r="A81" s="55">
        <v>61</v>
      </c>
      <c r="B81" s="56" t="s">
        <v>62</v>
      </c>
      <c r="C81" s="39" t="s">
        <v>191</v>
      </c>
      <c r="D81" s="125" t="s">
        <v>192</v>
      </c>
      <c r="E81" s="65"/>
      <c r="F81" s="107"/>
      <c r="G81" s="57"/>
      <c r="H81" s="106"/>
    </row>
    <row r="82" spans="1:8" ht="72" x14ac:dyDescent="0.25">
      <c r="A82" s="55">
        <v>62</v>
      </c>
      <c r="B82" s="56" t="s">
        <v>62</v>
      </c>
      <c r="C82" s="38" t="s">
        <v>193</v>
      </c>
      <c r="D82" s="125" t="s">
        <v>194</v>
      </c>
      <c r="E82" s="65"/>
      <c r="F82" s="107"/>
      <c r="G82" s="57"/>
      <c r="H82" s="107"/>
    </row>
    <row r="83" spans="1:8" ht="121.15" customHeight="1" x14ac:dyDescent="0.25">
      <c r="A83" s="55">
        <v>63</v>
      </c>
      <c r="B83" s="56" t="s">
        <v>62</v>
      </c>
      <c r="C83" s="38" t="s">
        <v>195</v>
      </c>
      <c r="D83" s="125" t="s">
        <v>196</v>
      </c>
      <c r="E83" s="65"/>
      <c r="F83" s="107"/>
      <c r="G83" s="57"/>
      <c r="H83" s="107"/>
    </row>
    <row r="84" spans="1:8" ht="89.45" customHeight="1" x14ac:dyDescent="0.25">
      <c r="A84" s="55">
        <v>64</v>
      </c>
      <c r="B84" s="56" t="s">
        <v>62</v>
      </c>
      <c r="C84" s="38" t="s">
        <v>197</v>
      </c>
      <c r="D84" s="125" t="s">
        <v>198</v>
      </c>
      <c r="E84" s="65"/>
      <c r="F84" s="107"/>
      <c r="G84" s="57"/>
      <c r="H84" s="107"/>
    </row>
    <row r="85" spans="1:8" ht="84" x14ac:dyDescent="0.25">
      <c r="A85" s="55">
        <v>65</v>
      </c>
      <c r="B85" s="58"/>
      <c r="C85" s="38" t="s">
        <v>199</v>
      </c>
      <c r="D85" s="125" t="s">
        <v>200</v>
      </c>
      <c r="E85" s="65"/>
      <c r="F85" s="107"/>
      <c r="G85" s="57"/>
      <c r="H85" s="107"/>
    </row>
    <row r="86" spans="1:8" ht="87.75" customHeight="1" x14ac:dyDescent="0.25">
      <c r="A86" s="55">
        <v>66</v>
      </c>
      <c r="B86" s="58"/>
      <c r="C86" s="38" t="s">
        <v>201</v>
      </c>
      <c r="D86" s="125" t="s">
        <v>202</v>
      </c>
      <c r="E86" s="65"/>
      <c r="F86" s="107"/>
      <c r="G86" s="57"/>
      <c r="H86" s="107"/>
    </row>
    <row r="87" spans="1:8" ht="96.6" customHeight="1" x14ac:dyDescent="0.25">
      <c r="A87" s="55">
        <v>67</v>
      </c>
      <c r="B87" s="56" t="s">
        <v>62</v>
      </c>
      <c r="C87" s="40" t="s">
        <v>203</v>
      </c>
      <c r="D87" s="125" t="s">
        <v>204</v>
      </c>
      <c r="E87" s="65"/>
      <c r="F87" s="107"/>
      <c r="G87" s="57"/>
      <c r="H87" s="107"/>
    </row>
    <row r="88" spans="1:8" ht="132" x14ac:dyDescent="0.25">
      <c r="A88" s="55">
        <v>68</v>
      </c>
      <c r="B88" s="56" t="s">
        <v>62</v>
      </c>
      <c r="C88" s="40" t="s">
        <v>205</v>
      </c>
      <c r="D88" s="125" t="s">
        <v>206</v>
      </c>
      <c r="E88" s="65"/>
      <c r="F88" s="107"/>
      <c r="G88" s="57"/>
      <c r="H88" s="107"/>
    </row>
    <row r="89" spans="1:8" ht="84" x14ac:dyDescent="0.25">
      <c r="A89" s="55">
        <v>69</v>
      </c>
      <c r="B89" s="97"/>
      <c r="C89" s="40" t="s">
        <v>207</v>
      </c>
      <c r="D89" s="125" t="s">
        <v>208</v>
      </c>
      <c r="E89" s="65"/>
      <c r="F89" s="107"/>
      <c r="G89" s="57"/>
      <c r="H89" s="107"/>
    </row>
    <row r="90" spans="1:8" ht="132" x14ac:dyDescent="0.25">
      <c r="A90" s="55">
        <v>70</v>
      </c>
      <c r="B90" s="97"/>
      <c r="C90" s="40" t="s">
        <v>209</v>
      </c>
      <c r="D90" s="125" t="s">
        <v>210</v>
      </c>
      <c r="E90" s="65"/>
      <c r="F90" s="107"/>
      <c r="G90" s="57"/>
      <c r="H90" s="107"/>
    </row>
    <row r="91" spans="1:8" ht="87.75" customHeight="1" thickBot="1" x14ac:dyDescent="0.3">
      <c r="A91" s="59">
        <v>71</v>
      </c>
      <c r="B91" s="94" t="s">
        <v>62</v>
      </c>
      <c r="C91" s="111" t="s">
        <v>211</v>
      </c>
      <c r="D91" s="130" t="s">
        <v>212</v>
      </c>
      <c r="E91" s="65"/>
      <c r="F91" s="112"/>
      <c r="G91" s="57"/>
      <c r="H91" s="112"/>
    </row>
    <row r="92" spans="1:8" ht="17.100000000000001" customHeight="1" thickBot="1" x14ac:dyDescent="0.3">
      <c r="A92" s="372" t="s">
        <v>213</v>
      </c>
      <c r="B92" s="372"/>
      <c r="C92" s="372"/>
      <c r="D92" s="372"/>
      <c r="E92" s="372"/>
      <c r="F92" s="372"/>
      <c r="G92" s="177" t="e">
        <f>AVERAGE(G72:G91)</f>
        <v>#DIV/0!</v>
      </c>
    </row>
    <row r="93" spans="1:8" ht="15.75" customHeight="1" thickBot="1" x14ac:dyDescent="0.3">
      <c r="A93" s="405" t="s">
        <v>214</v>
      </c>
      <c r="B93" s="406"/>
      <c r="C93" s="406"/>
      <c r="D93" s="406"/>
      <c r="E93" s="406"/>
      <c r="F93" s="406"/>
      <c r="G93" s="406"/>
      <c r="H93" s="407"/>
    </row>
    <row r="94" spans="1:8" ht="96" x14ac:dyDescent="0.25">
      <c r="A94" s="70">
        <v>72</v>
      </c>
      <c r="B94" s="69" t="s">
        <v>62</v>
      </c>
      <c r="C94" s="68" t="s">
        <v>215</v>
      </c>
      <c r="D94" s="124" t="s">
        <v>216</v>
      </c>
      <c r="E94" s="65"/>
      <c r="F94" s="107"/>
      <c r="G94" s="57"/>
      <c r="H94" s="106"/>
    </row>
    <row r="95" spans="1:8" ht="126.75" customHeight="1" x14ac:dyDescent="0.25">
      <c r="A95" s="54">
        <v>73</v>
      </c>
      <c r="B95" s="23"/>
      <c r="C95" s="35" t="s">
        <v>217</v>
      </c>
      <c r="D95" s="125" t="s">
        <v>218</v>
      </c>
      <c r="E95" s="65"/>
      <c r="F95" s="107"/>
      <c r="G95" s="57"/>
      <c r="H95" s="107"/>
    </row>
    <row r="96" spans="1:8" ht="117" customHeight="1" x14ac:dyDescent="0.25">
      <c r="A96" s="54">
        <v>74</v>
      </c>
      <c r="B96" s="48"/>
      <c r="C96" s="35" t="s">
        <v>219</v>
      </c>
      <c r="D96" s="125" t="s">
        <v>220</v>
      </c>
      <c r="E96" s="65"/>
      <c r="F96" s="107"/>
      <c r="G96" s="57"/>
      <c r="H96" s="107"/>
    </row>
    <row r="97" spans="1:8" ht="96" x14ac:dyDescent="0.25">
      <c r="A97" s="54">
        <v>75</v>
      </c>
      <c r="B97" s="20" t="s">
        <v>62</v>
      </c>
      <c r="C97" s="35" t="s">
        <v>221</v>
      </c>
      <c r="D97" s="125" t="s">
        <v>222</v>
      </c>
      <c r="E97" s="65"/>
      <c r="F97" s="107"/>
      <c r="G97" s="57"/>
      <c r="H97" s="107"/>
    </row>
    <row r="98" spans="1:8" ht="189" customHeight="1" thickBot="1" x14ac:dyDescent="0.3">
      <c r="A98" s="84">
        <v>76</v>
      </c>
      <c r="B98" s="60" t="s">
        <v>62</v>
      </c>
      <c r="C98" s="41" t="s">
        <v>223</v>
      </c>
      <c r="D98" s="42" t="s">
        <v>224</v>
      </c>
      <c r="E98" s="65"/>
      <c r="F98" s="110"/>
      <c r="G98" s="57"/>
      <c r="H98" s="110"/>
    </row>
    <row r="99" spans="1:8" ht="17.100000000000001" customHeight="1" thickBot="1" x14ac:dyDescent="0.3">
      <c r="A99" s="372" t="s">
        <v>225</v>
      </c>
      <c r="B99" s="372"/>
      <c r="C99" s="372"/>
      <c r="D99" s="372"/>
      <c r="E99" s="372"/>
      <c r="F99" s="372"/>
      <c r="G99" s="172" t="e">
        <f>AVERAGE(G94:G98)</f>
        <v>#DIV/0!</v>
      </c>
    </row>
    <row r="100" spans="1:8" ht="15.75" customHeight="1" thickBot="1" x14ac:dyDescent="0.3">
      <c r="A100" s="411" t="s">
        <v>226</v>
      </c>
      <c r="B100" s="412"/>
      <c r="C100" s="412"/>
      <c r="D100" s="412"/>
      <c r="E100" s="412"/>
      <c r="F100" s="412"/>
      <c r="G100" s="412"/>
      <c r="H100" s="413"/>
    </row>
    <row r="101" spans="1:8" ht="84" x14ac:dyDescent="0.25">
      <c r="A101" s="53">
        <v>77</v>
      </c>
      <c r="B101" s="19" t="s">
        <v>62</v>
      </c>
      <c r="C101" s="43" t="s">
        <v>227</v>
      </c>
      <c r="D101" s="44" t="s">
        <v>228</v>
      </c>
      <c r="E101" s="65"/>
      <c r="F101" s="107"/>
      <c r="G101" s="57"/>
      <c r="H101" s="47"/>
    </row>
    <row r="102" spans="1:8" ht="102" x14ac:dyDescent="0.25">
      <c r="A102" s="54">
        <v>78</v>
      </c>
      <c r="B102" s="48"/>
      <c r="C102" s="45" t="s">
        <v>229</v>
      </c>
      <c r="D102" s="46" t="s">
        <v>230</v>
      </c>
      <c r="E102" s="65"/>
      <c r="F102" s="107"/>
      <c r="G102" s="57"/>
      <c r="H102" s="49"/>
    </row>
    <row r="103" spans="1:8" ht="111" customHeight="1" thickBot="1" x14ac:dyDescent="0.3">
      <c r="A103" s="83">
        <v>79</v>
      </c>
      <c r="B103" s="85" t="s">
        <v>62</v>
      </c>
      <c r="C103" s="36" t="s">
        <v>231</v>
      </c>
      <c r="D103" s="86" t="s">
        <v>232</v>
      </c>
      <c r="E103" s="174"/>
      <c r="F103" s="110"/>
      <c r="G103" s="178"/>
      <c r="H103" s="51"/>
    </row>
    <row r="104" spans="1:8" ht="15.75" thickBot="1" x14ac:dyDescent="0.3">
      <c r="A104" s="372" t="s">
        <v>233</v>
      </c>
      <c r="B104" s="372"/>
      <c r="C104" s="372"/>
      <c r="D104" s="372"/>
      <c r="E104" s="401"/>
      <c r="F104" s="401"/>
      <c r="G104" s="176" t="e">
        <f>AVERAGE(G101:G103)</f>
        <v>#DIV/0!</v>
      </c>
    </row>
    <row r="105" spans="1:8" ht="15.75" customHeight="1" thickBot="1" x14ac:dyDescent="0.3">
      <c r="A105" s="408" t="s">
        <v>234</v>
      </c>
      <c r="B105" s="409"/>
      <c r="C105" s="409"/>
      <c r="D105" s="409"/>
      <c r="E105" s="409"/>
      <c r="F105" s="409"/>
      <c r="G105" s="409"/>
      <c r="H105" s="410"/>
    </row>
    <row r="106" spans="1:8" ht="144" x14ac:dyDescent="0.25">
      <c r="A106" s="53">
        <v>80</v>
      </c>
      <c r="B106" s="21" t="s">
        <v>62</v>
      </c>
      <c r="C106" s="34" t="s">
        <v>235</v>
      </c>
      <c r="D106" s="128" t="s">
        <v>236</v>
      </c>
      <c r="E106" s="65"/>
      <c r="F106" s="107"/>
      <c r="G106" s="57"/>
      <c r="H106" s="108"/>
    </row>
    <row r="107" spans="1:8" ht="108.75" customHeight="1" x14ac:dyDescent="0.25">
      <c r="A107" s="54">
        <v>81</v>
      </c>
      <c r="B107" s="48"/>
      <c r="C107" s="35" t="s">
        <v>237</v>
      </c>
      <c r="D107" s="122" t="s">
        <v>238</v>
      </c>
      <c r="E107" s="65"/>
      <c r="F107" s="107"/>
      <c r="G107" s="57"/>
      <c r="H107" s="107"/>
    </row>
    <row r="108" spans="1:8" ht="72" x14ac:dyDescent="0.25">
      <c r="A108" s="54">
        <v>82</v>
      </c>
      <c r="B108" s="20" t="s">
        <v>62</v>
      </c>
      <c r="C108" s="35" t="s">
        <v>239</v>
      </c>
      <c r="D108" s="122" t="s">
        <v>240</v>
      </c>
      <c r="E108" s="65"/>
      <c r="F108" s="107"/>
      <c r="G108" s="57"/>
      <c r="H108" s="106"/>
    </row>
    <row r="109" spans="1:8" ht="87" customHeight="1" x14ac:dyDescent="0.25">
      <c r="A109" s="54">
        <v>83</v>
      </c>
      <c r="B109" s="20" t="s">
        <v>62</v>
      </c>
      <c r="C109" s="26" t="s">
        <v>241</v>
      </c>
      <c r="D109" s="46" t="s">
        <v>242</v>
      </c>
      <c r="E109" s="65"/>
      <c r="F109" s="107"/>
      <c r="G109" s="57"/>
      <c r="H109" s="107"/>
    </row>
    <row r="110" spans="1:8" ht="84" customHeight="1" x14ac:dyDescent="0.25">
      <c r="A110" s="54">
        <v>84</v>
      </c>
      <c r="B110" s="48"/>
      <c r="C110" s="26" t="s">
        <v>243</v>
      </c>
      <c r="D110" s="46" t="s">
        <v>244</v>
      </c>
      <c r="E110" s="65"/>
      <c r="F110" s="107"/>
      <c r="G110" s="57"/>
      <c r="H110" s="107"/>
    </row>
    <row r="111" spans="1:8" ht="131.25" customHeight="1" x14ac:dyDescent="0.25">
      <c r="A111" s="54">
        <v>85</v>
      </c>
      <c r="B111" s="61" t="s">
        <v>62</v>
      </c>
      <c r="C111" s="26" t="s">
        <v>245</v>
      </c>
      <c r="D111" s="46" t="s">
        <v>246</v>
      </c>
      <c r="E111" s="65"/>
      <c r="F111" s="107"/>
      <c r="G111" s="57"/>
      <c r="H111" s="107"/>
    </row>
    <row r="112" spans="1:8" ht="100.5" customHeight="1" thickBot="1" x14ac:dyDescent="0.3">
      <c r="A112" s="83">
        <v>86</v>
      </c>
      <c r="B112" s="76"/>
      <c r="C112" s="36" t="s">
        <v>247</v>
      </c>
      <c r="D112" s="86" t="s">
        <v>248</v>
      </c>
      <c r="E112" s="65"/>
      <c r="F112" s="110"/>
      <c r="G112" s="57"/>
      <c r="H112" s="110"/>
    </row>
    <row r="113" spans="1:7" ht="15.75" thickBot="1" x14ac:dyDescent="0.3">
      <c r="A113" s="371" t="s">
        <v>249</v>
      </c>
      <c r="B113" s="372"/>
      <c r="C113" s="372"/>
      <c r="D113" s="372"/>
      <c r="E113" s="372"/>
      <c r="F113" s="372"/>
      <c r="G113" s="175" t="e">
        <f>AVERAGE(G106:G112)</f>
        <v>#DIV/0!</v>
      </c>
    </row>
  </sheetData>
  <mergeCells count="26">
    <mergeCell ref="C2:D2"/>
    <mergeCell ref="C3:D3"/>
    <mergeCell ref="C4:D4"/>
    <mergeCell ref="C5:D5"/>
    <mergeCell ref="C6:D6"/>
    <mergeCell ref="A100:H100"/>
    <mergeCell ref="A92:F92"/>
    <mergeCell ref="A104:F104"/>
    <mergeCell ref="C7:D7"/>
    <mergeCell ref="E9:F10"/>
    <mergeCell ref="A113:F113"/>
    <mergeCell ref="A99:F99"/>
    <mergeCell ref="F2:H7"/>
    <mergeCell ref="A8:H8"/>
    <mergeCell ref="G9:H10"/>
    <mergeCell ref="A25:H25"/>
    <mergeCell ref="A31:H31"/>
    <mergeCell ref="A57:H57"/>
    <mergeCell ref="A71:H71"/>
    <mergeCell ref="A24:F24"/>
    <mergeCell ref="A30:F30"/>
    <mergeCell ref="A56:F56"/>
    <mergeCell ref="A70:F70"/>
    <mergeCell ref="A12:H12"/>
    <mergeCell ref="A93:H93"/>
    <mergeCell ref="A105:H105"/>
  </mergeCells>
  <conditionalFormatting sqref="E13:E23">
    <cfRule type="cellIs" dxfId="33" priority="37" operator="lessThanOrEqual">
      <formula>1</formula>
    </cfRule>
    <cfRule type="cellIs" dxfId="32" priority="38" operator="equal">
      <formula>2</formula>
    </cfRule>
  </conditionalFormatting>
  <conditionalFormatting sqref="E26:E29">
    <cfRule type="cellIs" dxfId="31" priority="33" operator="lessThanOrEqual">
      <formula>1</formula>
    </cfRule>
    <cfRule type="cellIs" dxfId="30" priority="34" operator="equal">
      <formula>2</formula>
    </cfRule>
  </conditionalFormatting>
  <conditionalFormatting sqref="E32:E55">
    <cfRule type="cellIs" dxfId="29" priority="29" operator="lessThanOrEqual">
      <formula>1</formula>
    </cfRule>
    <cfRule type="cellIs" dxfId="28" priority="30" operator="equal">
      <formula>2</formula>
    </cfRule>
  </conditionalFormatting>
  <conditionalFormatting sqref="G32:G55">
    <cfRule type="cellIs" dxfId="27" priority="27" operator="lessThanOrEqual">
      <formula>1</formula>
    </cfRule>
    <cfRule type="cellIs" dxfId="26" priority="28" operator="equal">
      <formula>2</formula>
    </cfRule>
  </conditionalFormatting>
  <conditionalFormatting sqref="E58:E69">
    <cfRule type="cellIs" dxfId="25" priority="25" operator="lessThanOrEqual">
      <formula>1</formula>
    </cfRule>
    <cfRule type="cellIs" dxfId="24" priority="26" operator="equal">
      <formula>2</formula>
    </cfRule>
  </conditionalFormatting>
  <conditionalFormatting sqref="G58:G69">
    <cfRule type="cellIs" dxfId="23" priority="23" operator="lessThanOrEqual">
      <formula>1</formula>
    </cfRule>
    <cfRule type="cellIs" dxfId="22" priority="24" operator="equal">
      <formula>2</formula>
    </cfRule>
  </conditionalFormatting>
  <conditionalFormatting sqref="E72:E91">
    <cfRule type="cellIs" dxfId="21" priority="21" operator="lessThanOrEqual">
      <formula>1</formula>
    </cfRule>
    <cfRule type="cellIs" dxfId="20" priority="22" operator="equal">
      <formula>2</formula>
    </cfRule>
  </conditionalFormatting>
  <conditionalFormatting sqref="G72:G91">
    <cfRule type="cellIs" dxfId="19" priority="19" operator="lessThanOrEqual">
      <formula>1</formula>
    </cfRule>
    <cfRule type="cellIs" dxfId="18" priority="20" operator="equal">
      <formula>2</formula>
    </cfRule>
  </conditionalFormatting>
  <conditionalFormatting sqref="E94:E98">
    <cfRule type="cellIs" dxfId="17" priority="17" operator="lessThanOrEqual">
      <formula>1</formula>
    </cfRule>
    <cfRule type="cellIs" dxfId="16" priority="18" operator="equal">
      <formula>2</formula>
    </cfRule>
  </conditionalFormatting>
  <conditionalFormatting sqref="G94:G98">
    <cfRule type="cellIs" dxfId="15" priority="15" operator="lessThanOrEqual">
      <formula>1</formula>
    </cfRule>
    <cfRule type="cellIs" dxfId="14" priority="16" operator="equal">
      <formula>2</formula>
    </cfRule>
  </conditionalFormatting>
  <conditionalFormatting sqref="E101:E103">
    <cfRule type="cellIs" dxfId="13" priority="13" operator="lessThanOrEqual">
      <formula>1</formula>
    </cfRule>
    <cfRule type="cellIs" dxfId="12" priority="14" operator="equal">
      <formula>2</formula>
    </cfRule>
  </conditionalFormatting>
  <conditionalFormatting sqref="G101:G103">
    <cfRule type="cellIs" dxfId="11" priority="11" operator="lessThanOrEqual">
      <formula>1</formula>
    </cfRule>
    <cfRule type="cellIs" dxfId="10" priority="12" operator="equal">
      <formula>2</formula>
    </cfRule>
  </conditionalFormatting>
  <conditionalFormatting sqref="E106:E112">
    <cfRule type="cellIs" dxfId="9" priority="9" operator="lessThanOrEqual">
      <formula>1</formula>
    </cfRule>
    <cfRule type="cellIs" dxfId="8" priority="10" operator="equal">
      <formula>2</formula>
    </cfRule>
  </conditionalFormatting>
  <conditionalFormatting sqref="G106:G112">
    <cfRule type="cellIs" dxfId="7" priority="7" operator="lessThanOrEqual">
      <formula>1</formula>
    </cfRule>
    <cfRule type="cellIs" dxfId="6" priority="8" operator="equal">
      <formula>2</formula>
    </cfRule>
  </conditionalFormatting>
  <conditionalFormatting sqref="G13">
    <cfRule type="cellIs" dxfId="5" priority="5" operator="lessThanOrEqual">
      <formula>1</formula>
    </cfRule>
    <cfRule type="cellIs" dxfId="4" priority="6" operator="equal">
      <formula>2</formula>
    </cfRule>
  </conditionalFormatting>
  <conditionalFormatting sqref="G14:G23">
    <cfRule type="cellIs" dxfId="3" priority="3" operator="lessThanOrEqual">
      <formula>1</formula>
    </cfRule>
    <cfRule type="cellIs" dxfId="2" priority="4" operator="equal">
      <formula>2</formula>
    </cfRule>
  </conditionalFormatting>
  <conditionalFormatting sqref="G26:G29">
    <cfRule type="cellIs" dxfId="1" priority="1" operator="lessThanOrEqual">
      <formula>1</formula>
    </cfRule>
    <cfRule type="cellIs" dxfId="0" priority="2" operator="equal">
      <formula>2</formula>
    </cfRule>
  </conditionalFormatting>
  <pageMargins left="0.45" right="0.45" top="0.5" bottom="0.5" header="0.3" footer="0.3"/>
  <pageSetup scale="51" fitToHeight="0" orientation="portrait" r:id="rId1"/>
  <headerFooter>
    <oddHeader>&amp;RSQE FORM-027</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3"/>
  <sheetViews>
    <sheetView showGridLines="0" workbookViewId="0">
      <selection activeCell="E43" sqref="E43"/>
    </sheetView>
  </sheetViews>
  <sheetFormatPr defaultRowHeight="15" x14ac:dyDescent="0.25"/>
  <cols>
    <col min="1" max="1" width="3.7109375" style="116" customWidth="1"/>
    <col min="2" max="2" width="12.7109375" style="116" customWidth="1"/>
    <col min="3" max="3" width="3.7109375" style="116" customWidth="1"/>
    <col min="4" max="4" width="21.42578125" style="116" bestFit="1" customWidth="1"/>
    <col min="5" max="6" width="20.7109375" style="116" customWidth="1"/>
    <col min="7" max="8" width="15.7109375" style="116" customWidth="1"/>
    <col min="9" max="16384" width="9.140625" style="116"/>
  </cols>
  <sheetData>
    <row r="1" spans="2:10" x14ac:dyDescent="0.25">
      <c r="D1" s="132" t="s">
        <v>250</v>
      </c>
    </row>
    <row r="2" spans="2:10" ht="15.75" thickBot="1" x14ac:dyDescent="0.3"/>
    <row r="3" spans="2:10" x14ac:dyDescent="0.25">
      <c r="B3" s="25" t="s">
        <v>251</v>
      </c>
      <c r="C3" s="25"/>
      <c r="E3" s="136">
        <f>Cover!D5</f>
        <v>0</v>
      </c>
      <c r="F3" s="137" t="s">
        <v>15</v>
      </c>
      <c r="H3" s="430" t="s">
        <v>252</v>
      </c>
      <c r="I3" s="431"/>
      <c r="J3" s="432"/>
    </row>
    <row r="4" spans="2:10" ht="15.75" thickBot="1" x14ac:dyDescent="0.3">
      <c r="B4" s="25" t="s">
        <v>253</v>
      </c>
      <c r="C4" s="25">
        <v>1</v>
      </c>
      <c r="D4" s="113" t="s">
        <v>254</v>
      </c>
      <c r="E4" s="131">
        <f>SUM('Audit Questions'!$E$13:$E$23)</f>
        <v>0</v>
      </c>
      <c r="F4" s="131">
        <f>SUM('Audit Questions'!$G$13:$G$23)</f>
        <v>0</v>
      </c>
      <c r="H4" s="433"/>
      <c r="I4" s="434"/>
      <c r="J4" s="435"/>
    </row>
    <row r="5" spans="2:10" x14ac:dyDescent="0.25">
      <c r="B5" s="25" t="s">
        <v>255</v>
      </c>
      <c r="C5" s="25">
        <v>2</v>
      </c>
      <c r="D5" s="113" t="s">
        <v>256</v>
      </c>
      <c r="E5" s="131">
        <f>SUM('Audit Questions'!$E$26:$E$29)</f>
        <v>0</v>
      </c>
      <c r="F5" s="131">
        <f>SUM('Audit Questions'!$G$26:$G$29)</f>
        <v>0</v>
      </c>
      <c r="H5" s="179" t="s">
        <v>257</v>
      </c>
      <c r="I5" s="180" t="s">
        <v>14</v>
      </c>
      <c r="J5" s="72" t="s">
        <v>15</v>
      </c>
    </row>
    <row r="6" spans="2:10" x14ac:dyDescent="0.25">
      <c r="B6" s="25" t="s">
        <v>258</v>
      </c>
      <c r="C6" s="25">
        <v>3</v>
      </c>
      <c r="D6" s="113" t="s">
        <v>259</v>
      </c>
      <c r="E6" s="131">
        <f>SUM('Audit Questions'!$E$32:$E$55)</f>
        <v>0</v>
      </c>
      <c r="F6" s="131">
        <f>SUM('Audit Questions'!$G$32:$G$55)</f>
        <v>0</v>
      </c>
      <c r="H6" s="181">
        <v>4</v>
      </c>
      <c r="I6" s="154">
        <f>COUNTIFS('Audit Questions'!$E$13:$E$23,"=4")+COUNTIFS('Audit Questions'!$E$26:$E$29,"=4")+COUNTIFS('Audit Questions'!$E$32:$E$55,"=4")+COUNTIFS('Audit Questions'!$E$58:$E$69,"=4")+COUNTIFS('Audit Questions'!$E$72:$E$91,"=4")+COUNTIFS('Audit Questions'!$E$94:$E$98,"=4")+COUNTIFS('Audit Questions'!$E$101:$E$103,"=4")+COUNTIFS('Audit Questions'!$E$106:$E$112,"=4")</f>
        <v>0</v>
      </c>
      <c r="J6" s="182">
        <f>COUNTIFS('Audit Questions'!$G$13:$G$23,"=4")+COUNTIFS('Audit Questions'!$G$26:$G$29,"=4")+COUNTIFS('Audit Questions'!$G$32:$G$55,"=4")+COUNTIFS('Audit Questions'!$G$58:$G$69,"=4")+COUNTIFS('Audit Questions'!$G$72:$G$91,"=4")+COUNTIFS('Audit Questions'!$G$94:$G$98,"=4")+COUNTIFS('Audit Questions'!$G$101:$G$103,"=4")+COUNTIFS('Audit Questions'!$G$106:$G$112,"=4")</f>
        <v>0</v>
      </c>
    </row>
    <row r="7" spans="2:10" x14ac:dyDescent="0.25">
      <c r="B7" s="25" t="s">
        <v>260</v>
      </c>
      <c r="C7" s="25">
        <v>4</v>
      </c>
      <c r="D7" s="113" t="s">
        <v>261</v>
      </c>
      <c r="E7" s="131">
        <f>SUM('Audit Questions'!$E$58:$E$69)</f>
        <v>0</v>
      </c>
      <c r="F7" s="131">
        <f>SUM('Audit Questions'!$G$58:$G$69)</f>
        <v>0</v>
      </c>
      <c r="H7" s="183">
        <v>3</v>
      </c>
      <c r="I7" s="154">
        <f>COUNTIFS('Audit Questions'!$E$13:$E$23,"=3")+COUNTIFS('Audit Questions'!$E$26:$E$29,"=3")+COUNTIFS('Audit Questions'!$E$32:$E$55,"=3")+COUNTIFS('Audit Questions'!$E$58:$E$69,"=3")+COUNTIFS('Audit Questions'!$E$72:$E$91,"=3")+COUNTIFS('Audit Questions'!$E$94:$E$98,"=3")+COUNTIFS('Audit Questions'!$E$101:$E$103,"=3")+COUNTIFS('Audit Questions'!$E$106:$E$112,"=3")</f>
        <v>0</v>
      </c>
      <c r="J7" s="182">
        <f>COUNTIFS('Audit Questions'!$G$13:$G$23,"=3")+COUNTIFS('Audit Questions'!$G$26:$G$29,"=3")+COUNTIFS('Audit Questions'!$G$32:$G$55,"=3")+COUNTIFS('Audit Questions'!$G$58:$G$69,"=3")+COUNTIFS('Audit Questions'!$G$72:$G$91,"=3")+COUNTIFS('Audit Questions'!$G$94:$G$98,"=3")+COUNTIFS('Audit Questions'!$G$101:$G$103,"=3")+COUNTIFS('Audit Questions'!$G$106:$G$112,"=3")</f>
        <v>0</v>
      </c>
    </row>
    <row r="8" spans="2:10" x14ac:dyDescent="0.25">
      <c r="B8" s="25" t="s">
        <v>262</v>
      </c>
      <c r="C8" s="25">
        <v>5</v>
      </c>
      <c r="D8" s="113" t="s">
        <v>263</v>
      </c>
      <c r="E8" s="131">
        <f>SUM('Audit Questions'!$E$72:$E$91)</f>
        <v>0</v>
      </c>
      <c r="F8" s="131">
        <f>SUM('Audit Questions'!$G$72:$G$91)</f>
        <v>0</v>
      </c>
      <c r="H8" s="181">
        <v>2</v>
      </c>
      <c r="I8" s="154">
        <f>COUNTIFS('Audit Questions'!$E$13:$E$23,"=2")+COUNTIFS('Audit Questions'!$E$26:$E$29,"=2")+COUNTIFS('Audit Questions'!$E$32:$E$55,"=2")+COUNTIFS('Audit Questions'!$E$58:$E$69,"=2")+COUNTIFS('Audit Questions'!$E$72:$E$91,"=2")+COUNTIFS('Audit Questions'!$E$94:$E$98,"=2")+COUNTIFS('Audit Questions'!$E$101:$E$103,"=2")+COUNTIFS('Audit Questions'!$E$106:$E$112,"=2")</f>
        <v>0</v>
      </c>
      <c r="J8" s="182">
        <f>COUNTIFS('Audit Questions'!$G$13:$G$23,"=2")+COUNTIFS('Audit Questions'!$G$26:$G$29,"=2")+COUNTIFS('Audit Questions'!$G$32:$G$55,"=2")+COUNTIFS('Audit Questions'!$G$58:$G$69,"=2")+COUNTIFS('Audit Questions'!$G$72:$G$91,"=2")+COUNTIFS('Audit Questions'!$G$94:$G$98,"=2")+COUNTIFS('Audit Questions'!$G$101:$G$103,"=2")+COUNTIFS('Audit Questions'!$G$106:$G$112,"=2")</f>
        <v>0</v>
      </c>
    </row>
    <row r="9" spans="2:10" x14ac:dyDescent="0.25">
      <c r="B9" s="25" t="s">
        <v>264</v>
      </c>
      <c r="C9" s="25">
        <v>6</v>
      </c>
      <c r="D9" s="113" t="s">
        <v>265</v>
      </c>
      <c r="E9" s="131">
        <f>SUM('Audit Questions'!$E$94:$E$98)</f>
        <v>0</v>
      </c>
      <c r="F9" s="131">
        <f>SUM('Audit Questions'!$G$94:$G$98)</f>
        <v>0</v>
      </c>
      <c r="H9" s="184">
        <v>1</v>
      </c>
      <c r="I9" s="154">
        <f>COUNTIFS('Audit Questions'!$E$13:$E$23,"=1")+COUNTIFS('Audit Questions'!$E$26:$E$29,"=1")+COUNTIFS('Audit Questions'!$E$32:$E$55,"=1")+COUNTIFS('Audit Questions'!$E$58:$E$69,"=1")+COUNTIFS('Audit Questions'!$E$72:$E$91,"=1")+COUNTIFS('Audit Questions'!$E$94:$E$98,"=1")+COUNTIFS('Audit Questions'!$E$101:$E$103,"=1")+COUNTIFS('Audit Questions'!$E$106:$E$112,"=1")</f>
        <v>0</v>
      </c>
      <c r="J9" s="182">
        <f>COUNTIFS('Audit Questions'!$G$13:$G$23,"=1")+COUNTIFS('Audit Questions'!$G$26:$G$29,"=1")+COUNTIFS('Audit Questions'!$G$32:$G$55,"=1")+COUNTIFS('Audit Questions'!$G$58:$G$69,"=1")+COUNTIFS('Audit Questions'!$G$72:$G$91,"=1")+COUNTIFS('Audit Questions'!$G$94:$G$98,"=1")+COUNTIFS('Audit Questions'!$G$101:$G$103,"=1")+COUNTIFS('Audit Questions'!$G$106:$G$112,"=1")</f>
        <v>0</v>
      </c>
    </row>
    <row r="10" spans="2:10" ht="15.75" thickBot="1" x14ac:dyDescent="0.3">
      <c r="B10" s="25" t="s">
        <v>266</v>
      </c>
      <c r="C10" s="25">
        <v>7</v>
      </c>
      <c r="D10" s="113" t="s">
        <v>267</v>
      </c>
      <c r="E10" s="131">
        <f>SUM('Audit Questions'!$E$101:$E$103)</f>
        <v>0</v>
      </c>
      <c r="F10" s="131">
        <f>SUM('Audit Questions'!$G$101:$G$103)</f>
        <v>0</v>
      </c>
      <c r="H10" s="185">
        <v>0</v>
      </c>
      <c r="I10" s="186">
        <f>COUNTIFS('Audit Questions'!$E$13:$E$23,"=0")+COUNTIFS('Audit Questions'!$E$26:$E$29,"=0")+COUNTIFS('Audit Questions'!$E$32:$E$55,"=0")+COUNTIFS('Audit Questions'!$E$58:$E$69,"=0")+COUNTIFS('Audit Questions'!$E$72:$E$91,"=0")+COUNTIFS('Audit Questions'!$E$94:$E$98,"=0")+COUNTIFS('Audit Questions'!$E$101:$E$103,"=0")+COUNTIFS('Audit Questions'!$E$106:$E$112,"=0")</f>
        <v>0</v>
      </c>
      <c r="J10" s="187">
        <f>COUNTIFS('Audit Questions'!$G$13:$G$23,"=0")+COUNTIFS('Audit Questions'!$G$26:$G$29,"=0")+COUNTIFS('Audit Questions'!$G$32:$G$55,"=0")+COUNTIFS('Audit Questions'!$G$58:$G$69,"=0")+COUNTIFS('Audit Questions'!$G$72:$G$91,"=0")+COUNTIFS('Audit Questions'!$G$94:$G$98,"=0")+COUNTIFS('Audit Questions'!$G$101:$G$103,"=0")+COUNTIFS('Audit Questions'!$G$106:$G$112,"=0")</f>
        <v>0</v>
      </c>
    </row>
    <row r="11" spans="2:10" x14ac:dyDescent="0.25">
      <c r="B11" s="25" t="s">
        <v>268</v>
      </c>
      <c r="C11" s="25">
        <v>8</v>
      </c>
      <c r="D11" s="113" t="s">
        <v>269</v>
      </c>
      <c r="E11" s="131">
        <f>SUM('Audit Questions'!$E$106:$E$112)</f>
        <v>0</v>
      </c>
      <c r="F11" s="131">
        <f>SUM('Audit Questions'!$G$106:$G$112)</f>
        <v>0</v>
      </c>
    </row>
    <row r="13" spans="2:10" x14ac:dyDescent="0.25">
      <c r="D13" s="58" t="s">
        <v>270</v>
      </c>
      <c r="E13" s="131">
        <f>SUM(E4:E12)</f>
        <v>0</v>
      </c>
      <c r="F13" s="131">
        <f>SUM(F4:F12)</f>
        <v>0</v>
      </c>
    </row>
    <row r="15" spans="2:10" x14ac:dyDescent="0.25">
      <c r="D15" s="132" t="s">
        <v>271</v>
      </c>
    </row>
    <row r="17" spans="2:8" x14ac:dyDescent="0.25">
      <c r="B17" s="25" t="s">
        <v>251</v>
      </c>
      <c r="C17" s="25"/>
      <c r="E17" s="136">
        <f>Cover!D5</f>
        <v>0</v>
      </c>
      <c r="F17" s="137" t="s">
        <v>15</v>
      </c>
    </row>
    <row r="18" spans="2:8" x14ac:dyDescent="0.25">
      <c r="B18" s="25" t="s">
        <v>253</v>
      </c>
      <c r="C18" s="25">
        <v>1</v>
      </c>
      <c r="D18" s="113" t="s">
        <v>254</v>
      </c>
      <c r="E18" s="131" t="e">
        <f>AVERAGE('Audit Questions'!$E$13:$E$23)</f>
        <v>#DIV/0!</v>
      </c>
      <c r="F18" s="131" t="e">
        <f>AVERAGE('Audit Questions'!$G$13:$G$23)</f>
        <v>#DIV/0!</v>
      </c>
    </row>
    <row r="19" spans="2:8" x14ac:dyDescent="0.25">
      <c r="B19" s="25" t="s">
        <v>255</v>
      </c>
      <c r="C19" s="25">
        <v>2</v>
      </c>
      <c r="D19" s="113" t="s">
        <v>256</v>
      </c>
      <c r="E19" s="131" t="e">
        <f>AVERAGE('Audit Questions'!$E$26:$E$29)</f>
        <v>#DIV/0!</v>
      </c>
      <c r="F19" s="131" t="e">
        <f>AVERAGE('Audit Questions'!$G$26:$G$29)</f>
        <v>#DIV/0!</v>
      </c>
    </row>
    <row r="20" spans="2:8" x14ac:dyDescent="0.25">
      <c r="B20" s="25" t="s">
        <v>258</v>
      </c>
      <c r="C20" s="25">
        <v>3</v>
      </c>
      <c r="D20" s="113" t="s">
        <v>259</v>
      </c>
      <c r="E20" s="131" t="e">
        <f>AVERAGE('Audit Questions'!$E$32:$E$55)</f>
        <v>#DIV/0!</v>
      </c>
      <c r="F20" s="131" t="e">
        <f>AVERAGE('Audit Questions'!$G$32:$G$55)</f>
        <v>#DIV/0!</v>
      </c>
    </row>
    <row r="21" spans="2:8" x14ac:dyDescent="0.25">
      <c r="B21" s="25" t="s">
        <v>260</v>
      </c>
      <c r="C21" s="25">
        <v>4</v>
      </c>
      <c r="D21" s="113" t="s">
        <v>261</v>
      </c>
      <c r="E21" s="131" t="e">
        <f>AVERAGE('Audit Questions'!$E$58:$E$69)</f>
        <v>#DIV/0!</v>
      </c>
      <c r="F21" s="131" t="e">
        <f>AVERAGE('Audit Questions'!$G$58:$G$69)</f>
        <v>#DIV/0!</v>
      </c>
    </row>
    <row r="22" spans="2:8" x14ac:dyDescent="0.25">
      <c r="B22" s="25" t="s">
        <v>262</v>
      </c>
      <c r="C22" s="25">
        <v>5</v>
      </c>
      <c r="D22" s="113" t="s">
        <v>263</v>
      </c>
      <c r="E22" s="131" t="e">
        <f>AVERAGE('Audit Questions'!$E$72:$E$91)</f>
        <v>#DIV/0!</v>
      </c>
      <c r="F22" s="131" t="e">
        <f>AVERAGE('Audit Questions'!$G$72:$G$91)</f>
        <v>#DIV/0!</v>
      </c>
    </row>
    <row r="23" spans="2:8" x14ac:dyDescent="0.25">
      <c r="B23" s="25" t="s">
        <v>264</v>
      </c>
      <c r="C23" s="25">
        <v>6</v>
      </c>
      <c r="D23" s="113" t="s">
        <v>265</v>
      </c>
      <c r="E23" s="131" t="e">
        <f>AVERAGE('Audit Questions'!$E$94:$E$98)</f>
        <v>#DIV/0!</v>
      </c>
      <c r="F23" s="131" t="e">
        <f>AVERAGE('Audit Questions'!$G$94:$G$98)</f>
        <v>#DIV/0!</v>
      </c>
    </row>
    <row r="24" spans="2:8" x14ac:dyDescent="0.25">
      <c r="B24" s="25" t="s">
        <v>266</v>
      </c>
      <c r="C24" s="25">
        <v>7</v>
      </c>
      <c r="D24" s="113" t="s">
        <v>267</v>
      </c>
      <c r="E24" s="131" t="e">
        <f>AVERAGE('Audit Questions'!$E$101:$E$103)</f>
        <v>#DIV/0!</v>
      </c>
      <c r="F24" s="131" t="e">
        <f>AVERAGE('Audit Questions'!$G$101:$G$103)</f>
        <v>#DIV/0!</v>
      </c>
    </row>
    <row r="25" spans="2:8" x14ac:dyDescent="0.25">
      <c r="B25" s="25" t="s">
        <v>268</v>
      </c>
      <c r="C25" s="25">
        <v>8</v>
      </c>
      <c r="D25" s="113" t="s">
        <v>269</v>
      </c>
      <c r="E25" s="131" t="e">
        <f>AVERAGE('Audit Questions'!$E$106:$E$112)</f>
        <v>#DIV/0!</v>
      </c>
      <c r="F25" s="131" t="e">
        <f>AVERAGE('Audit Questions'!$G$106:$G$112)</f>
        <v>#DIV/0!</v>
      </c>
    </row>
    <row r="27" spans="2:8" x14ac:dyDescent="0.25">
      <c r="D27" s="58" t="s">
        <v>270</v>
      </c>
      <c r="E27" s="131" t="e">
        <f>SUM(E18:E26)</f>
        <v>#DIV/0!</v>
      </c>
      <c r="F27" s="131" t="e">
        <f>SUM(F18:F26)</f>
        <v>#DIV/0!</v>
      </c>
    </row>
    <row r="28" spans="2:8" x14ac:dyDescent="0.25">
      <c r="D28" s="58" t="s">
        <v>272</v>
      </c>
      <c r="E28" s="131" t="e">
        <f>AVERAGE(E18:E25)</f>
        <v>#DIV/0!</v>
      </c>
      <c r="F28" s="131" t="e">
        <f>AVERAGE(F18:F25)</f>
        <v>#DIV/0!</v>
      </c>
    </row>
    <row r="30" spans="2:8" x14ac:dyDescent="0.25">
      <c r="D30" s="132" t="s">
        <v>273</v>
      </c>
    </row>
    <row r="31" spans="2:8" x14ac:dyDescent="0.25">
      <c r="G31" s="436" t="s">
        <v>274</v>
      </c>
      <c r="H31" s="436" t="s">
        <v>275</v>
      </c>
    </row>
    <row r="32" spans="2:8" x14ac:dyDescent="0.25">
      <c r="B32" s="25"/>
      <c r="C32" s="25"/>
      <c r="D32" s="135" t="s">
        <v>276</v>
      </c>
      <c r="E32" s="136">
        <f>Cover!D5</f>
        <v>0</v>
      </c>
      <c r="F32" s="137" t="s">
        <v>15</v>
      </c>
      <c r="G32" s="437"/>
      <c r="H32" s="437"/>
    </row>
    <row r="33" spans="2:8" x14ac:dyDescent="0.25">
      <c r="B33" s="25"/>
      <c r="C33" s="25">
        <v>1</v>
      </c>
      <c r="D33" s="113" t="s">
        <v>254</v>
      </c>
      <c r="E33" s="131" t="e">
        <f>AVERAGE('Audit Questions'!$E$13,'Audit Questions'!$E$15,'Audit Questions'!$E$16,'Audit Questions'!$E$18,'Audit Questions'!$E$19,'Audit Questions'!$E$20,'Audit Questions'!$E$22,'Audit Questions'!$E$23)</f>
        <v>#DIV/0!</v>
      </c>
      <c r="F33" s="131" t="e">
        <f>AVERAGE('Audit Questions'!$G$13,'Audit Questions'!$G$15,'Audit Questions'!$G$16,'Audit Questions'!$G$18,'Audit Questions'!$G$19,'Audit Questions'!$G$20,'Audit Questions'!$G$22,'Audit Questions'!$G$23)</f>
        <v>#DIV/0!</v>
      </c>
      <c r="G33" s="131">
        <f>MIN('Audit Questions'!$E$13,'Audit Questions'!$E$15,'Audit Questions'!$E$16,'Audit Questions'!$E$18,'Audit Questions'!$E$19,'Audit Questions'!$E$20,'Audit Questions'!$E$22,'Audit Questions'!$E$23)</f>
        <v>0</v>
      </c>
      <c r="H33" s="131">
        <f>MIN('Audit Questions'!$G$13,'Audit Questions'!$G$15,'Audit Questions'!$G$16,'Audit Questions'!$G$18,'Audit Questions'!$G$19,'Audit Questions'!$G$20,'Audit Questions'!$G$22,'Audit Questions'!$G$23)</f>
        <v>0</v>
      </c>
    </row>
    <row r="34" spans="2:8" x14ac:dyDescent="0.25">
      <c r="B34" s="25"/>
      <c r="C34" s="25">
        <v>2</v>
      </c>
      <c r="D34" s="113" t="s">
        <v>256</v>
      </c>
      <c r="E34" s="131" t="e">
        <f>AVERAGE('Audit Questions'!$E$26:$E$28)</f>
        <v>#DIV/0!</v>
      </c>
      <c r="F34" s="131" t="e">
        <f>AVERAGE('Audit Questions'!$G$26:$G$28)</f>
        <v>#DIV/0!</v>
      </c>
      <c r="G34" s="131">
        <f>MIN('Audit Questions'!$E$26:$E$28)</f>
        <v>0</v>
      </c>
      <c r="H34" s="131">
        <f>MIN('Audit Questions'!$G$26:$G$28)</f>
        <v>0</v>
      </c>
    </row>
    <row r="35" spans="2:8" x14ac:dyDescent="0.25">
      <c r="B35" s="25"/>
      <c r="C35" s="25">
        <v>3</v>
      </c>
      <c r="D35" s="113" t="s">
        <v>259</v>
      </c>
      <c r="E35" s="131" t="e">
        <f>AVERAGE('Audit Questions'!$E$34:$E$36,'Audit Questions'!$E$38:$E$41,'Audit Questions'!$E$43:$E$49,'Audit Questions'!$E$54)</f>
        <v>#DIV/0!</v>
      </c>
      <c r="F35" s="131" t="e">
        <f>AVERAGE('Audit Questions'!$G$34:$G$36,'Audit Questions'!$G$38:$G$41,'Audit Questions'!$G$43:$G$49,'Audit Questions'!$G$54)</f>
        <v>#DIV/0!</v>
      </c>
      <c r="G35" s="131">
        <f>MIN('Audit Questions'!$E$34:$E$36,'Audit Questions'!$E$38:$E$41,'Audit Questions'!$E$43:$E$49,'Audit Questions'!$E$54)</f>
        <v>0</v>
      </c>
      <c r="H35" s="131">
        <f>MIN('Audit Questions'!$G$34:$G$36,'Audit Questions'!$G$38:$G$41,'Audit Questions'!$G$43:$G$49,'Audit Questions'!$G$54)</f>
        <v>0</v>
      </c>
    </row>
    <row r="36" spans="2:8" x14ac:dyDescent="0.25">
      <c r="B36" s="25"/>
      <c r="C36" s="25">
        <v>4</v>
      </c>
      <c r="D36" s="113" t="s">
        <v>261</v>
      </c>
      <c r="E36" s="131" t="e">
        <f>AVERAGE('Audit Questions'!$E$58,'Audit Questions'!$E$60,'Audit Questions'!$E$63:$E$64,'Audit Questions'!$E$66,'Audit Questions'!$E$69)</f>
        <v>#DIV/0!</v>
      </c>
      <c r="F36" s="131" t="e">
        <f>AVERAGE('Audit Questions'!$G$58,'Audit Questions'!$G$60,'Audit Questions'!$G$63:$G$64,'Audit Questions'!$G$66,'Audit Questions'!$G$69)</f>
        <v>#DIV/0!</v>
      </c>
      <c r="G36" s="131">
        <f>MIN('Audit Questions'!$E$58,'Audit Questions'!$E$60,'Audit Questions'!$E$63:$E$64,'Audit Questions'!$E$66,'Audit Questions'!$E$69)</f>
        <v>0</v>
      </c>
      <c r="H36" s="131">
        <f>MIN('Audit Questions'!$G$58,'Audit Questions'!$G$60,'Audit Questions'!$G$63:$G$64,'Audit Questions'!$G$66,'Audit Questions'!$G$69)</f>
        <v>0</v>
      </c>
    </row>
    <row r="37" spans="2:8" x14ac:dyDescent="0.25">
      <c r="B37" s="25"/>
      <c r="C37" s="25">
        <v>5</v>
      </c>
      <c r="D37" s="113" t="s">
        <v>263</v>
      </c>
      <c r="E37" s="131" t="e">
        <f>AVERAGE('Audit Questions'!$E$72:$E$76,'Audit Questions'!$E$78,'Audit Questions'!$E$81:$E$84,'Audit Questions'!$E$87:$E$88,'Audit Questions'!$E$91)</f>
        <v>#DIV/0!</v>
      </c>
      <c r="F37" s="131" t="e">
        <f>AVERAGE('Audit Questions'!$G$72:$G$76,'Audit Questions'!$G$78,'Audit Questions'!$G$81:$G$84,'Audit Questions'!$G$87:$G$88,'Audit Questions'!$G$91)</f>
        <v>#DIV/0!</v>
      </c>
      <c r="G37" s="131">
        <f>MIN('Audit Questions'!$E$72:$E$76,'Audit Questions'!$E$78,'Audit Questions'!$E$81:$E$84,'Audit Questions'!$E$87:$E$88,'Audit Questions'!$E$91)</f>
        <v>0</v>
      </c>
      <c r="H37" s="131">
        <f>MIN('Audit Questions'!$G$72:$G$76,'Audit Questions'!$G$78,'Audit Questions'!$G$81:$G$84,'Audit Questions'!$G$87:$G$88,'Audit Questions'!$G$91)</f>
        <v>0</v>
      </c>
    </row>
    <row r="38" spans="2:8" x14ac:dyDescent="0.25">
      <c r="B38" s="25"/>
      <c r="C38" s="25">
        <v>6</v>
      </c>
      <c r="D38" s="113" t="s">
        <v>265</v>
      </c>
      <c r="E38" s="131" t="e">
        <f>AVERAGE('Audit Questions'!$E$94,'Audit Questions'!$E$97,'Audit Questions'!$E$98)</f>
        <v>#DIV/0!</v>
      </c>
      <c r="F38" s="131" t="e">
        <f>AVERAGE('Audit Questions'!$G$94,'Audit Questions'!$G$97,'Audit Questions'!$G$98)</f>
        <v>#DIV/0!</v>
      </c>
      <c r="G38" s="131">
        <f>MIN('Audit Questions'!$E$94,'Audit Questions'!$E$97,'Audit Questions'!$E$98)</f>
        <v>0</v>
      </c>
      <c r="H38" s="131">
        <f>MIN('Audit Questions'!$G$94,'Audit Questions'!$G$97,'Audit Questions'!$G$98)</f>
        <v>0</v>
      </c>
    </row>
    <row r="39" spans="2:8" x14ac:dyDescent="0.25">
      <c r="B39" s="25"/>
      <c r="C39" s="25">
        <v>7</v>
      </c>
      <c r="D39" s="113" t="s">
        <v>267</v>
      </c>
      <c r="E39" s="131" t="e">
        <f>AVERAGE('Audit Questions'!$E$101,'Audit Questions'!$E$103)</f>
        <v>#DIV/0!</v>
      </c>
      <c r="F39" s="131" t="e">
        <f>AVERAGE('Audit Questions'!$G$101,'Audit Questions'!$G$103)</f>
        <v>#DIV/0!</v>
      </c>
      <c r="G39" s="131">
        <f>MIN('Audit Questions'!$E$101,'Audit Questions'!$E$103)</f>
        <v>0</v>
      </c>
      <c r="H39" s="131">
        <f>MIN('Audit Questions'!$G$101,'Audit Questions'!$G$103)</f>
        <v>0</v>
      </c>
    </row>
    <row r="40" spans="2:8" x14ac:dyDescent="0.25">
      <c r="B40" s="25"/>
      <c r="C40" s="25">
        <v>8</v>
      </c>
      <c r="D40" s="113" t="s">
        <v>269</v>
      </c>
      <c r="E40" s="131" t="e">
        <f>AVERAGE('Audit Questions'!$E$106,'Audit Questions'!$E$108:$E$109,'Audit Questions'!$E$111)</f>
        <v>#DIV/0!</v>
      </c>
      <c r="F40" s="131" t="e">
        <f>AVERAGE('Audit Questions'!$G$106,'Audit Questions'!$G$108:$G$109,'Audit Questions'!$G$111)</f>
        <v>#DIV/0!</v>
      </c>
      <c r="G40" s="131">
        <f>MIN('Audit Questions'!$E$106,'Audit Questions'!$E$108:$E$109,'Audit Questions'!$E$111)</f>
        <v>0</v>
      </c>
      <c r="H40" s="131">
        <f>MIN('Audit Questions'!$G$106,'Audit Questions'!$G$108:$G$109,'Audit Questions'!$G$111)</f>
        <v>0</v>
      </c>
    </row>
    <row r="42" spans="2:8" x14ac:dyDescent="0.25">
      <c r="D42" s="58" t="s">
        <v>270</v>
      </c>
      <c r="E42" s="131" t="e">
        <f>SUM(E33:E41)</f>
        <v>#DIV/0!</v>
      </c>
      <c r="F42" s="131" t="e">
        <f>SUM(F33:F41)</f>
        <v>#DIV/0!</v>
      </c>
    </row>
    <row r="43" spans="2:8" x14ac:dyDescent="0.25">
      <c r="D43" s="58" t="s">
        <v>272</v>
      </c>
      <c r="E43" s="131" t="e">
        <f>AVERAGE(E33:E40)</f>
        <v>#DIV/0!</v>
      </c>
      <c r="F43" s="131" t="e">
        <f>AVERAGE(F33:F40)</f>
        <v>#DIV/0!</v>
      </c>
    </row>
  </sheetData>
  <mergeCells count="3">
    <mergeCell ref="H3:J4"/>
    <mergeCell ref="G31:G32"/>
    <mergeCell ref="H31:H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Audit Questions</vt:lpstr>
      <vt:lpstr>Data Page</vt:lpstr>
      <vt:lpstr>Cover!Print_Area</vt:lpstr>
      <vt:lpstr>'Audit Questions'!Print_Titles</vt:lpstr>
    </vt:vector>
  </TitlesOfParts>
  <Manager/>
  <Company>Denso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Snell</dc:creator>
  <cp:keywords/>
  <dc:description/>
  <cp:lastModifiedBy>Mike Holmi</cp:lastModifiedBy>
  <cp:revision/>
  <dcterms:created xsi:type="dcterms:W3CDTF">2014-11-13T14:55:47Z</dcterms:created>
  <dcterms:modified xsi:type="dcterms:W3CDTF">2024-06-26T14:10:46Z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dd209e-37c4-4e15-ab1b-f9befe71def1_Enabled">
    <vt:lpwstr>true</vt:lpwstr>
  </property>
  <property fmtid="{D5CDD505-2E9C-101B-9397-08002B2CF9AE}" pid="3" name="MSIP_Label_6add209e-37c4-4e15-ab1b-f9befe71def1_SetDate">
    <vt:lpwstr>2024-05-17T20:37:48Z</vt:lpwstr>
  </property>
  <property fmtid="{D5CDD505-2E9C-101B-9397-08002B2CF9AE}" pid="4" name="MSIP_Label_6add209e-37c4-4e15-ab1b-f9befe71def1_Method">
    <vt:lpwstr>Standard</vt:lpwstr>
  </property>
  <property fmtid="{D5CDD505-2E9C-101B-9397-08002B2CF9AE}" pid="5" name="MSIP_Label_6add209e-37c4-4e15-ab1b-f9befe71def1_Name">
    <vt:lpwstr>G_MIP_Confidential_Exception</vt:lpwstr>
  </property>
  <property fmtid="{D5CDD505-2E9C-101B-9397-08002B2CF9AE}" pid="6" name="MSIP_Label_6add209e-37c4-4e15-ab1b-f9befe71def1_SiteId">
    <vt:lpwstr>69405920-b673-4f7c-8845-e124e9d08af2</vt:lpwstr>
  </property>
  <property fmtid="{D5CDD505-2E9C-101B-9397-08002B2CF9AE}" pid="7" name="MSIP_Label_6add209e-37c4-4e15-ab1b-f9befe71def1_ActionId">
    <vt:lpwstr>546e73c5-cfae-4bb6-8673-cb7f42d1b7f4</vt:lpwstr>
  </property>
  <property fmtid="{D5CDD505-2E9C-101B-9397-08002B2CF9AE}" pid="8" name="MSIP_Label_6add209e-37c4-4e15-ab1b-f9befe71def1_ContentBits">
    <vt:lpwstr>0</vt:lpwstr>
  </property>
</Properties>
</file>