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10001613313\Desktop\第2四半期決算発表\保存し直し\"/>
    </mc:Choice>
  </mc:AlternateContent>
  <xr:revisionPtr revIDLastSave="0" documentId="8_{DD918272-43B7-49AA-9CAA-73D70C5C34F8}" xr6:coauthVersionLast="47" xr6:coauthVersionMax="47" xr10:uidLastSave="{00000000-0000-0000-0000-000000000000}"/>
  <bookViews>
    <workbookView xWindow="-108" yWindow="-108" windowWidth="23256" windowHeight="14016" tabRatio="935" xr2:uid="{00000000-000D-0000-FFFF-FFFF00000000}"/>
  </bookViews>
  <sheets>
    <sheet name="為替レート・台数" sheetId="16" r:id="rId1"/>
    <sheet name="得意先別" sheetId="11" r:id="rId2"/>
    <sheet name="製品別" sheetId="10" r:id="rId3"/>
    <sheet name="所在地別" sheetId="17" r:id="rId4"/>
    <sheet name="設備投資・償却費・研究開発費" sheetId="4" r:id="rId5"/>
    <sheet name="他財務指標" sheetId="24" r:id="rId6"/>
  </sheets>
  <definedNames>
    <definedName name="_xlnm.Print_Area" localSheetId="5">他財務指標!$A$1:$F$20</definedName>
    <definedName name="_xlnm.Print_Area" localSheetId="1">得意先別!$A$1:$M$36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6" l="1"/>
  <c r="J11" i="16"/>
  <c r="J10" i="16"/>
  <c r="J9" i="16"/>
  <c r="J8" i="16"/>
  <c r="J7" i="16"/>
  <c r="J21" i="17"/>
  <c r="J14" i="16" l="1"/>
  <c r="F14" i="16" l="1"/>
  <c r="K5" i="17" l="1"/>
  <c r="F21" i="17" l="1"/>
  <c r="F19" i="17"/>
  <c r="F18" i="17"/>
  <c r="F17" i="17"/>
  <c r="F16" i="17"/>
  <c r="F15" i="17"/>
  <c r="I21" i="17"/>
  <c r="I19" i="17"/>
  <c r="I18" i="17"/>
  <c r="I17" i="17"/>
  <c r="I15" i="17"/>
  <c r="K21" i="17"/>
  <c r="K19" i="17"/>
  <c r="J19" i="17"/>
  <c r="K18" i="17"/>
  <c r="J18" i="17"/>
  <c r="K17" i="17"/>
  <c r="J17" i="17"/>
  <c r="K16" i="17"/>
  <c r="K15" i="17"/>
  <c r="J15" i="17"/>
  <c r="K11" i="17"/>
  <c r="K9" i="17"/>
  <c r="K8" i="17"/>
  <c r="K7" i="17"/>
  <c r="K6" i="17"/>
  <c r="J11" i="17"/>
  <c r="J9" i="17"/>
  <c r="J8" i="17"/>
  <c r="J7" i="17"/>
  <c r="J5" i="17"/>
  <c r="I11" i="17"/>
  <c r="I9" i="17"/>
  <c r="I8" i="17"/>
  <c r="I7" i="17"/>
  <c r="I5" i="17"/>
  <c r="F6" i="17"/>
  <c r="F7" i="17"/>
  <c r="F8" i="17"/>
  <c r="F9" i="17"/>
  <c r="F11" i="17"/>
  <c r="F5" i="17" l="1"/>
  <c r="J13" i="16" l="1"/>
  <c r="F13" i="16"/>
  <c r="F9" i="16"/>
  <c r="F8" i="16"/>
  <c r="F7" i="16"/>
  <c r="I17" i="4" l="1"/>
  <c r="I16" i="4" l="1"/>
  <c r="I15" i="4"/>
  <c r="I14" i="4"/>
  <c r="I13" i="4"/>
  <c r="I11" i="4"/>
  <c r="I10" i="4"/>
  <c r="I9" i="4"/>
  <c r="I8" i="4"/>
  <c r="I7" i="4"/>
  <c r="I6" i="4"/>
  <c r="I5" i="4"/>
  <c r="H16" i="4"/>
  <c r="H15" i="4"/>
  <c r="H14" i="4"/>
  <c r="H13" i="4"/>
  <c r="H12" i="4"/>
  <c r="H11" i="4"/>
  <c r="H10" i="4"/>
  <c r="H9" i="4"/>
  <c r="H8" i="4"/>
  <c r="H7" i="4"/>
  <c r="H6" i="4"/>
  <c r="H5" i="4"/>
  <c r="H17" i="4" l="1"/>
  <c r="I12" i="4" l="1"/>
</calcChain>
</file>

<file path=xl/sharedStrings.xml><?xml version="1.0" encoding="utf-8"?>
<sst xmlns="http://schemas.openxmlformats.org/spreadsheetml/2006/main" count="230" uniqueCount="129">
  <si>
    <t>国内</t>
    <rPh sb="0" eb="2">
      <t>コクナイ</t>
    </rPh>
    <phoneticPr fontId="2"/>
  </si>
  <si>
    <t>海外日系車</t>
    <rPh sb="0" eb="2">
      <t>カイガイ</t>
    </rPh>
    <rPh sb="2" eb="4">
      <t>ニッケイ</t>
    </rPh>
    <rPh sb="4" eb="5">
      <t>シャ</t>
    </rPh>
    <phoneticPr fontId="2"/>
  </si>
  <si>
    <t>前年実績</t>
    <rPh sb="0" eb="2">
      <t>ゼンネン</t>
    </rPh>
    <rPh sb="2" eb="4">
      <t>ジッセキ</t>
    </rPh>
    <phoneticPr fontId="2"/>
  </si>
  <si>
    <t>当年実績</t>
    <rPh sb="0" eb="2">
      <t>トウネン</t>
    </rPh>
    <rPh sb="2" eb="4">
      <t>ジッセキ</t>
    </rPh>
    <phoneticPr fontId="2"/>
  </si>
  <si>
    <t>前年比</t>
    <rPh sb="0" eb="3">
      <t>ゼンネンヒ</t>
    </rPh>
    <phoneticPr fontId="2"/>
  </si>
  <si>
    <t>1円変動の
利益影響額
（億円）</t>
    <rPh sb="1" eb="2">
      <t>エン</t>
    </rPh>
    <rPh sb="2" eb="4">
      <t>ヘンドウ</t>
    </rPh>
    <rPh sb="6" eb="8">
      <t>リエキ</t>
    </rPh>
    <rPh sb="8" eb="11">
      <t>エイキョウガク</t>
    </rPh>
    <rPh sb="13" eb="15">
      <t>オクエン</t>
    </rPh>
    <phoneticPr fontId="2"/>
  </si>
  <si>
    <t>為替レート
（円）</t>
    <rPh sb="0" eb="2">
      <t>カワセ</t>
    </rPh>
    <rPh sb="7" eb="8">
      <t>エン</t>
    </rPh>
    <phoneticPr fontId="2"/>
  </si>
  <si>
    <t>その他</t>
  </si>
  <si>
    <t>償却費</t>
    <rPh sb="0" eb="3">
      <t>ショウキャクヒ</t>
    </rPh>
    <phoneticPr fontId="2"/>
  </si>
  <si>
    <t>設備投資</t>
    <rPh sb="0" eb="4">
      <t>セツビトウシ</t>
    </rPh>
    <phoneticPr fontId="2"/>
  </si>
  <si>
    <t>日 本</t>
    <phoneticPr fontId="2"/>
  </si>
  <si>
    <t>北 米</t>
    <phoneticPr fontId="2"/>
  </si>
  <si>
    <t>欧 州</t>
    <phoneticPr fontId="2"/>
  </si>
  <si>
    <t>日 本</t>
    <phoneticPr fontId="2"/>
  </si>
  <si>
    <t>北 米</t>
    <phoneticPr fontId="2"/>
  </si>
  <si>
    <t>欧 州</t>
    <phoneticPr fontId="2"/>
  </si>
  <si>
    <t>増減率</t>
    <phoneticPr fontId="2"/>
  </si>
  <si>
    <t>進捗率</t>
    <phoneticPr fontId="2"/>
  </si>
  <si>
    <t>区　分</t>
    <rPh sb="0" eb="1">
      <t>ク</t>
    </rPh>
    <rPh sb="2" eb="3">
      <t>ブン</t>
    </rPh>
    <phoneticPr fontId="6"/>
  </si>
  <si>
    <t>増減率</t>
  </si>
  <si>
    <t>金額</t>
  </si>
  <si>
    <t>構成比</t>
    <rPh sb="0" eb="3">
      <t>コウセイヒ</t>
    </rPh>
    <phoneticPr fontId="6"/>
  </si>
  <si>
    <t>構成比</t>
  </si>
  <si>
    <t>自動車分野計</t>
  </si>
  <si>
    <t>合計</t>
  </si>
  <si>
    <t>トヨタ</t>
  </si>
  <si>
    <t>ダイハツ</t>
  </si>
  <si>
    <t>日野自動車</t>
  </si>
  <si>
    <t>スズキ</t>
  </si>
  <si>
    <t>マツダ</t>
  </si>
  <si>
    <t>三菱自動車</t>
  </si>
  <si>
    <t>いすゞ</t>
  </si>
  <si>
    <t>ＧＭ</t>
  </si>
  <si>
    <t>フォード</t>
  </si>
  <si>
    <t>ＶＷ・ＡＵＤＩ</t>
  </si>
  <si>
    <t>ＢＭＷ</t>
  </si>
  <si>
    <t>現代・起亜</t>
  </si>
  <si>
    <t>その他メーカー</t>
  </si>
  <si>
    <t>増減</t>
    <phoneticPr fontId="6"/>
  </si>
  <si>
    <t>※ OES（メーカー補給含む）、一般市販、新事業、設備売上等を含む</t>
    <phoneticPr fontId="2"/>
  </si>
  <si>
    <t>アジア</t>
    <phoneticPr fontId="2"/>
  </si>
  <si>
    <t>トヨタグループ計</t>
  </si>
  <si>
    <t>ボルボ</t>
  </si>
  <si>
    <t>その他 ※</t>
  </si>
  <si>
    <t>※ 設備売上、補修品､子会社ｵﾘｼﾞﾅﾙﾌﾞﾗﾝﾄﾞ製品等を含む</t>
    <rPh sb="30" eb="31">
      <t>フク</t>
    </rPh>
    <phoneticPr fontId="2"/>
  </si>
  <si>
    <t>ＳＵＢＡＲＵ</t>
  </si>
  <si>
    <t>ＯＥＭ計</t>
    <rPh sb="3" eb="4">
      <t>ケイ</t>
    </rPh>
    <phoneticPr fontId="5"/>
  </si>
  <si>
    <t>サーマルシステム</t>
    <phoneticPr fontId="2"/>
  </si>
  <si>
    <t>パワトレインシステム</t>
    <phoneticPr fontId="2"/>
  </si>
  <si>
    <t>エレクトリフィケーションシステム</t>
    <phoneticPr fontId="2"/>
  </si>
  <si>
    <t>市販・非車載事業 ※</t>
    <rPh sb="0" eb="2">
      <t>シハン</t>
    </rPh>
    <rPh sb="3" eb="4">
      <t>ヒ</t>
    </rPh>
    <rPh sb="4" eb="6">
      <t>シャサイ</t>
    </rPh>
    <rPh sb="6" eb="8">
      <t>ジギョウ</t>
    </rPh>
    <phoneticPr fontId="5"/>
  </si>
  <si>
    <t>ホンダ</t>
    <phoneticPr fontId="2"/>
  </si>
  <si>
    <t xml:space="preserve"> </t>
    <phoneticPr fontId="2"/>
  </si>
  <si>
    <t>ステランティス</t>
    <phoneticPr fontId="5"/>
  </si>
  <si>
    <t>元</t>
    <rPh sb="0" eb="1">
      <t>ゲン</t>
    </rPh>
    <phoneticPr fontId="2"/>
  </si>
  <si>
    <t>非車載事業計</t>
    <rPh sb="5" eb="6">
      <t>ケイ</t>
    </rPh>
    <phoneticPr fontId="2"/>
  </si>
  <si>
    <t>（うちＦＣＡ）</t>
    <phoneticPr fontId="5"/>
  </si>
  <si>
    <t>（うちＰＳＡ）</t>
    <phoneticPr fontId="5"/>
  </si>
  <si>
    <t>モビリティシステム</t>
    <phoneticPr fontId="2"/>
  </si>
  <si>
    <t>日産自動車</t>
  </si>
  <si>
    <t>ドル</t>
    <phoneticPr fontId="2"/>
  </si>
  <si>
    <t>ユーロ</t>
    <phoneticPr fontId="2"/>
  </si>
  <si>
    <t>先進デバイス</t>
    <rPh sb="0" eb="2">
      <t>センシン</t>
    </rPh>
    <phoneticPr fontId="2"/>
  </si>
  <si>
    <t>ベンツ</t>
    <phoneticPr fontId="5"/>
  </si>
  <si>
    <t>設備投資・償却費・研究開発費</t>
    <rPh sb="0" eb="4">
      <t>セツビトウシ</t>
    </rPh>
    <rPh sb="5" eb="8">
      <t>ショウキャクヒ</t>
    </rPh>
    <rPh sb="9" eb="14">
      <t>ケンキュウカイハツヒ</t>
    </rPh>
    <phoneticPr fontId="2"/>
  </si>
  <si>
    <t>23/3期
実績</t>
    <phoneticPr fontId="2"/>
  </si>
  <si>
    <t>24/3通期予想</t>
    <rPh sb="4" eb="6">
      <t>ツウキ</t>
    </rPh>
    <rPh sb="6" eb="8">
      <t>ヨソウ</t>
    </rPh>
    <phoneticPr fontId="2"/>
  </si>
  <si>
    <t>製品別売上収益</t>
    <rPh sb="0" eb="3">
      <t>セイヒンベツ</t>
    </rPh>
    <rPh sb="3" eb="5">
      <t>ウリアゲ</t>
    </rPh>
    <rPh sb="5" eb="7">
      <t>シュウエキ</t>
    </rPh>
    <phoneticPr fontId="10"/>
  </si>
  <si>
    <t>得意先別売上収益</t>
    <rPh sb="0" eb="4">
      <t>トクイサキベツ</t>
    </rPh>
    <rPh sb="4" eb="6">
      <t>ウリアゲ</t>
    </rPh>
    <rPh sb="6" eb="8">
      <t>シュウエキ</t>
    </rPh>
    <phoneticPr fontId="5"/>
  </si>
  <si>
    <t>24/3期
予想</t>
    <phoneticPr fontId="2"/>
  </si>
  <si>
    <t>日系車両
生産台数
（万台）</t>
    <rPh sb="0" eb="2">
      <t>ニッケイ</t>
    </rPh>
    <rPh sb="2" eb="4">
      <t>シャリョウ</t>
    </rPh>
    <rPh sb="5" eb="7">
      <t>セイサン</t>
    </rPh>
    <rPh sb="7" eb="9">
      <t>ダイスウ</t>
    </rPh>
    <rPh sb="11" eb="13">
      <t>マンダイ</t>
    </rPh>
    <phoneticPr fontId="2"/>
  </si>
  <si>
    <t>為替レート・車両生産台数</t>
    <rPh sb="0" eb="2">
      <t>カワセ</t>
    </rPh>
    <rPh sb="6" eb="8">
      <t>シャリョウ</t>
    </rPh>
    <rPh sb="8" eb="10">
      <t>セイサン</t>
    </rPh>
    <rPh sb="10" eb="12">
      <t>ダイスウ</t>
    </rPh>
    <phoneticPr fontId="2"/>
  </si>
  <si>
    <t>【単位：億円,%】</t>
    <rPh sb="1" eb="3">
      <t>タンイ</t>
    </rPh>
    <rPh sb="4" eb="6">
      <t>オクエン</t>
    </rPh>
    <phoneticPr fontId="5"/>
  </si>
  <si>
    <t>為替等除く
増減率</t>
    <phoneticPr fontId="5"/>
  </si>
  <si>
    <t>為替等除く
増減率</t>
    <phoneticPr fontId="10"/>
  </si>
  <si>
    <r>
      <t xml:space="preserve">研究開発費 
</t>
    </r>
    <r>
      <rPr>
        <sz val="10"/>
        <rFont val="Yu Gothic UI"/>
        <family val="3"/>
        <charset val="128"/>
      </rPr>
      <t>（売上収益比）</t>
    </r>
    <rPh sb="10" eb="12">
      <t>シュウエキ</t>
    </rPh>
    <phoneticPr fontId="2"/>
  </si>
  <si>
    <t>所在地別セグメント情報（前年比）</t>
    <rPh sb="0" eb="4">
      <t>ショザイチベツ</t>
    </rPh>
    <rPh sb="9" eb="11">
      <t>ジョウホウ</t>
    </rPh>
    <rPh sb="12" eb="15">
      <t>ゼンネンヒ</t>
    </rPh>
    <phoneticPr fontId="2"/>
  </si>
  <si>
    <t>円貨ベース</t>
    <rPh sb="0" eb="2">
      <t>エンカ</t>
    </rPh>
    <phoneticPr fontId="2"/>
  </si>
  <si>
    <t>現地通貨ベース</t>
    <rPh sb="0" eb="2">
      <t>ゲンチ</t>
    </rPh>
    <rPh sb="2" eb="4">
      <t>ツウカ</t>
    </rPh>
    <phoneticPr fontId="2"/>
  </si>
  <si>
    <t>消去</t>
    <rPh sb="0" eb="2">
      <t>ショウキョ</t>
    </rPh>
    <phoneticPr fontId="2"/>
  </si>
  <si>
    <t>合 計</t>
    <phoneticPr fontId="2"/>
  </si>
  <si>
    <t>増減率</t>
    <rPh sb="0" eb="3">
      <t>ゾウゲンリツ</t>
    </rPh>
    <phoneticPr fontId="2"/>
  </si>
  <si>
    <t>売上</t>
    <rPh sb="0" eb="2">
      <t>ウリアゲ</t>
    </rPh>
    <phoneticPr fontId="2"/>
  </si>
  <si>
    <t>営業利益</t>
    <rPh sb="0" eb="2">
      <t>エイギョウ</t>
    </rPh>
    <rPh sb="2" eb="4">
      <t>リエキ</t>
    </rPh>
    <phoneticPr fontId="2"/>
  </si>
  <si>
    <t>営業利益率</t>
    <rPh sb="0" eb="2">
      <t>エイギョウ</t>
    </rPh>
    <rPh sb="2" eb="4">
      <t>リエキ</t>
    </rPh>
    <rPh sb="4" eb="5">
      <t>リツ</t>
    </rPh>
    <phoneticPr fontId="2"/>
  </si>
  <si>
    <t>%</t>
    <phoneticPr fontId="2"/>
  </si>
  <si>
    <t>-</t>
    <phoneticPr fontId="2"/>
  </si>
  <si>
    <t>※ 為替影響を除く：前年為替レートを使用（129.6円/ドル、138.1円/ユーロ、19.6円/元）</t>
    <rPh sb="2" eb="4">
      <t>カワセ</t>
    </rPh>
    <rPh sb="4" eb="6">
      <t>エイキョウ</t>
    </rPh>
    <rPh sb="7" eb="8">
      <t>ノゾ</t>
    </rPh>
    <rPh sb="10" eb="12">
      <t>ゼンネン</t>
    </rPh>
    <rPh sb="12" eb="14">
      <t>カワセ</t>
    </rPh>
    <rPh sb="18" eb="20">
      <t>シヨウ</t>
    </rPh>
    <rPh sb="26" eb="27">
      <t>エン</t>
    </rPh>
    <rPh sb="36" eb="37">
      <t>エン</t>
    </rPh>
    <rPh sb="46" eb="47">
      <t>エン</t>
    </rPh>
    <rPh sb="48" eb="49">
      <t>ゲン</t>
    </rPh>
    <phoneticPr fontId="2"/>
  </si>
  <si>
    <t>前回予想</t>
    <rPh sb="0" eb="2">
      <t>ゼンカイ</t>
    </rPh>
    <rPh sb="2" eb="4">
      <t>ヨソウ</t>
    </rPh>
    <phoneticPr fontId="2"/>
  </si>
  <si>
    <t>今回予想</t>
    <rPh sb="0" eb="2">
      <t>コンカイ</t>
    </rPh>
    <rPh sb="2" eb="4">
      <t>ヨソウ</t>
    </rPh>
    <phoneticPr fontId="2"/>
  </si>
  <si>
    <t>他財務指標</t>
    <rPh sb="0" eb="1">
      <t>ホカ</t>
    </rPh>
    <rPh sb="1" eb="3">
      <t>ザイム</t>
    </rPh>
    <rPh sb="3" eb="5">
      <t>シヒョウ</t>
    </rPh>
    <phoneticPr fontId="2"/>
  </si>
  <si>
    <t>[分割後]</t>
    <rPh sb="1" eb="4">
      <t>ブンカツゴ</t>
    </rPh>
    <phoneticPr fontId="2"/>
  </si>
  <si>
    <t>一株当たり配当金</t>
    <rPh sb="0" eb="2">
      <t>ヒトカブ</t>
    </rPh>
    <rPh sb="2" eb="3">
      <t>ア</t>
    </rPh>
    <rPh sb="5" eb="8">
      <t>ハイトウキン</t>
    </rPh>
    <phoneticPr fontId="2"/>
  </si>
  <si>
    <t>配当性向</t>
    <rPh sb="0" eb="4">
      <t>ハイトウセイコウ</t>
    </rPh>
    <phoneticPr fontId="2"/>
  </si>
  <si>
    <t>加重平均資本コスト(WACC)</t>
    <rPh sb="0" eb="2">
      <t>カジュウ</t>
    </rPh>
    <rPh sb="2" eb="4">
      <t>ヘイキン</t>
    </rPh>
    <rPh sb="4" eb="6">
      <t>シホン</t>
    </rPh>
    <phoneticPr fontId="5"/>
  </si>
  <si>
    <t>株価純資産倍率(PBR)</t>
    <rPh sb="0" eb="2">
      <t>カブカ</t>
    </rPh>
    <rPh sb="2" eb="5">
      <t>ジュンシサン</t>
    </rPh>
    <rPh sb="5" eb="7">
      <t>バイリツ</t>
    </rPh>
    <phoneticPr fontId="5"/>
  </si>
  <si>
    <t>一株当たり当期利益
(EPS)</t>
    <rPh sb="0" eb="2">
      <t>ヒトカブ</t>
    </rPh>
    <rPh sb="2" eb="3">
      <t>ア</t>
    </rPh>
    <rPh sb="5" eb="7">
      <t>トウキ</t>
    </rPh>
    <rPh sb="7" eb="9">
      <t>リエキ</t>
    </rPh>
    <phoneticPr fontId="2"/>
  </si>
  <si>
    <t>株主資本配当率
(DOE)</t>
    <rPh sb="0" eb="2">
      <t>カブヌシ</t>
    </rPh>
    <rPh sb="2" eb="4">
      <t>シホン</t>
    </rPh>
    <rPh sb="4" eb="7">
      <t>ハイトウリツ</t>
    </rPh>
    <phoneticPr fontId="5"/>
  </si>
  <si>
    <t>自己資本利益率
(ROE)</t>
    <rPh sb="0" eb="4">
      <t>ジコシホン</t>
    </rPh>
    <rPh sb="4" eb="7">
      <t>リエキリツ</t>
    </rPh>
    <phoneticPr fontId="2"/>
  </si>
  <si>
    <t>投下資本利益率
(ROIC)</t>
    <rPh sb="0" eb="2">
      <t>トウカ</t>
    </rPh>
    <rPh sb="2" eb="4">
      <t>シホン</t>
    </rPh>
    <rPh sb="4" eb="7">
      <t>リエキリツ</t>
    </rPh>
    <phoneticPr fontId="2"/>
  </si>
  <si>
    <t>20/3期</t>
    <rPh sb="4" eb="5">
      <t>キ</t>
    </rPh>
    <phoneticPr fontId="2"/>
  </si>
  <si>
    <t>21/3期</t>
    <rPh sb="4" eb="5">
      <t>キ</t>
    </rPh>
    <phoneticPr fontId="2"/>
  </si>
  <si>
    <t>22/3期</t>
    <rPh sb="4" eb="5">
      <t>キ</t>
    </rPh>
    <phoneticPr fontId="2"/>
  </si>
  <si>
    <t>23/3期</t>
    <rPh sb="4" eb="5">
      <t>キ</t>
    </rPh>
    <phoneticPr fontId="2"/>
  </si>
  <si>
    <t>24/3期予想</t>
    <rPh sb="4" eb="5">
      <t>キ</t>
    </rPh>
    <rPh sb="5" eb="7">
      <t>ヨソウ</t>
    </rPh>
    <phoneticPr fontId="2"/>
  </si>
  <si>
    <t>円</t>
    <rPh sb="0" eb="1">
      <t>エン</t>
    </rPh>
    <phoneticPr fontId="2"/>
  </si>
  <si>
    <t>倍</t>
    <rPh sb="0" eb="1">
      <t>バイ</t>
    </rPh>
    <phoneticPr fontId="2"/>
  </si>
  <si>
    <t>[分割後]</t>
    <phoneticPr fontId="2"/>
  </si>
  <si>
    <t>[21.97円]</t>
    <rPh sb="6" eb="7">
      <t>エン</t>
    </rPh>
    <phoneticPr fontId="2"/>
  </si>
  <si>
    <t>[40.35円]</t>
    <rPh sb="6" eb="7">
      <t>エン</t>
    </rPh>
    <phoneticPr fontId="2"/>
  </si>
  <si>
    <t>[85.69円]</t>
    <rPh sb="6" eb="7">
      <t>エン</t>
    </rPh>
    <phoneticPr fontId="2"/>
  </si>
  <si>
    <t>[104.00円]</t>
    <rPh sb="7" eb="8">
      <t>エン</t>
    </rPh>
    <phoneticPr fontId="2"/>
  </si>
  <si>
    <t>[35.00円]</t>
    <rPh sb="6" eb="7">
      <t>エン</t>
    </rPh>
    <phoneticPr fontId="2"/>
  </si>
  <si>
    <t>[41.25円]</t>
    <rPh sb="6" eb="7">
      <t>エン</t>
    </rPh>
    <phoneticPr fontId="2"/>
  </si>
  <si>
    <t>[46.25円]</t>
    <rPh sb="6" eb="7">
      <t>エン</t>
    </rPh>
    <phoneticPr fontId="2"/>
  </si>
  <si>
    <t>第2四半期</t>
    <rPh sb="0" eb="1">
      <t>ダイ</t>
    </rPh>
    <rPh sb="2" eb="3">
      <t>シ</t>
    </rPh>
    <rPh sb="3" eb="5">
      <t>ハンキ</t>
    </rPh>
    <phoneticPr fontId="2"/>
  </si>
  <si>
    <t>22/9期実績</t>
    <phoneticPr fontId="2"/>
  </si>
  <si>
    <t>23/9期実績</t>
    <phoneticPr fontId="2"/>
  </si>
  <si>
    <t>22/9期 実績</t>
    <rPh sb="4" eb="5">
      <t>キ</t>
    </rPh>
    <phoneticPr fontId="4"/>
  </si>
  <si>
    <t>23/9期 実績</t>
    <rPh sb="4" eb="5">
      <t>キ</t>
    </rPh>
    <phoneticPr fontId="4"/>
  </si>
  <si>
    <t>22/9期</t>
  </si>
  <si>
    <t>22/9期</t>
    <phoneticPr fontId="2"/>
  </si>
  <si>
    <t>23/9期</t>
    <rPh sb="4" eb="5">
      <t>キ</t>
    </rPh>
    <phoneticPr fontId="2"/>
  </si>
  <si>
    <t>22/9期</t>
    <rPh sb="4" eb="5">
      <t>キ</t>
    </rPh>
    <phoneticPr fontId="2"/>
  </si>
  <si>
    <t>(7.6%)</t>
    <phoneticPr fontId="2"/>
  </si>
  <si>
    <t>(8.0%)</t>
    <phoneticPr fontId="2"/>
  </si>
  <si>
    <t>※ 前回予想における車両生産予想は、減産リスク未織り込み</t>
    <rPh sb="2" eb="4">
      <t>ゼンカイ</t>
    </rPh>
    <rPh sb="4" eb="6">
      <t>ヨソウ</t>
    </rPh>
    <rPh sb="14" eb="16">
      <t>ヨソウ</t>
    </rPh>
    <rPh sb="24" eb="25">
      <t>オ</t>
    </rPh>
    <rPh sb="26" eb="27">
      <t>コ</t>
    </rPh>
    <phoneticPr fontId="2"/>
  </si>
  <si>
    <t>[52.00円]</t>
    <rPh sb="6" eb="7">
      <t>エン</t>
    </rPh>
    <phoneticPr fontId="2"/>
  </si>
  <si>
    <t>[156.91円]</t>
    <rPh sb="7" eb="8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</si>
</sst>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41" formatCode="_ * #,##0_ ;_ * \-#,##0_ ;_ * &quot;-&quot;_ ;_ @_ "/>
    <numFmt numFmtId="176" formatCode="* #,##0&quot;円 円安&quot;;* #,##0&quot;円 円高&quot;;_ * &quot;-&quot;_ ;_ @_ "/>
    <numFmt numFmtId="177" formatCode="0.0%"/>
    <numFmt numFmtId="178" formatCode="0.0&quot;%&quot;"/>
    <numFmt numFmtId="179" formatCode="#,##0;&quot;△ &quot;#,##0"/>
    <numFmt numFmtId="180" formatCode="\(0.0%\)"/>
    <numFmt numFmtId="181" formatCode="#,##0.0;[Red]\-#,##0.0"/>
    <numFmt numFmtId="182" formatCode="yy/m"/>
    <numFmt numFmtId="183" formatCode="#,##0.0;&quot;△ &quot;#,##0.0;&quot;-&quot;"/>
    <numFmt numFmtId="184" formatCode="#,##0_ ;[Red]\-#,##0\ "/>
    <numFmt numFmtId="185" formatCode="#,##0.0_ ;[Red]\-#,##0.0\ "/>
    <numFmt numFmtId="186" formatCode="#,##0_ "/>
    <numFmt numFmtId="187" formatCode="\+#,##0;&quot;△ &quot;#,##0"/>
    <numFmt numFmtId="188" formatCode="&quot;＋&quot;0.0%_ ;&quot;△ &quot;0.0%_ "/>
    <numFmt numFmtId="189" formatCode="&quot;＋ &quot;0.0%_ ;&quot;△ &quot;0.0%_ "/>
    <numFmt numFmtId="190" formatCode="* #,##0.0&quot;円 円安&quot;;* #,##0.0&quot;円 円高&quot;;_ * &quot;-&quot;_ ;_ @_ "/>
    <numFmt numFmtId="191" formatCode="_ * #,##0.0_ ;_ * \-#,##0.0_ ;_ * &quot;-&quot;?_ ;_ @_ "/>
    <numFmt numFmtId="192" formatCode="&quot;+&quot;#,##0;&quot;△ &quot;#,##0"/>
    <numFmt numFmtId="193" formatCode="&quot;+&quot;#,##0.0;&quot;△ &quot;#,##0.0;&quot;-&quot;"/>
    <numFmt numFmtId="194" formatCode="&quot;+&quot;#,##0.0;&quot;△ &quot;#,##0.0"/>
    <numFmt numFmtId="195" formatCode="[&lt;=999]000;[&lt;=9999]000\-00;000\-0000"/>
    <numFmt numFmtId="196" formatCode="#,##0.0_ "/>
    <numFmt numFmtId="197" formatCode="0_);[Red]\(0\)"/>
    <numFmt numFmtId="198" formatCode="#,##0;&quot;△ &quot;#,##0;&quot;-&quot;"/>
    <numFmt numFmtId="199" formatCode="_ * #,##0_ ;_ * \-#,##0_ ;_ * &quot;-&quot;?_ ;_ @_ "/>
    <numFmt numFmtId="200" formatCode="#,##0.0;&quot;△ &quot;#,##0.0"/>
    <numFmt numFmtId="201" formatCode="#,##0.00_ ;[Red]\-#,##0.00\ "/>
    <numFmt numFmtId="202" formatCode="#,##0.00_ "/>
    <numFmt numFmtId="203" formatCode="0.0_);[Red]\(0.0\)"/>
    <numFmt numFmtId="204" formatCode="#,##0.00;&quot;△ &quot;#,##0.00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明朝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b/>
      <sz val="1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name val="Yu Gothic UI"/>
      <family val="3"/>
      <charset val="128"/>
    </font>
    <font>
      <sz val="9"/>
      <name val="Yu Gothic UI"/>
      <family val="3"/>
      <charset val="128"/>
    </font>
    <font>
      <sz val="11"/>
      <name val="Yu Gothic UI"/>
      <family val="3"/>
      <charset val="128"/>
    </font>
    <font>
      <sz val="10"/>
      <name val="Yu Gothic UI"/>
      <family val="3"/>
      <charset val="128"/>
    </font>
    <font>
      <b/>
      <sz val="12"/>
      <name val="Yu Gothic UI"/>
      <family val="3"/>
      <charset val="128"/>
    </font>
    <font>
      <b/>
      <sz val="10"/>
      <name val="Yu Gothic UI"/>
      <family val="3"/>
      <charset val="128"/>
    </font>
    <font>
      <sz val="12"/>
      <name val="Yu Gothic UI"/>
      <family val="3"/>
      <charset val="128"/>
    </font>
    <font>
      <sz val="11"/>
      <color theme="1"/>
      <name val="Yu Gothic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2F2F2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369">
    <xf numFmtId="0" fontId="0" fillId="0" borderId="0" xfId="0"/>
    <xf numFmtId="0" fontId="3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56" fontId="1" fillId="0" borderId="0" xfId="0" applyNumberFormat="1" applyFont="1" applyFill="1" applyAlignment="1">
      <alignment vertical="center"/>
    </xf>
    <xf numFmtId="0" fontId="1" fillId="0" borderId="11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8" fillId="3" borderId="11" xfId="6" applyFont="1" applyFill="1" applyBorder="1" applyAlignment="1" applyProtection="1">
      <alignment vertical="center"/>
    </xf>
    <xf numFmtId="0" fontId="8" fillId="3" borderId="16" xfId="6" applyFont="1" applyFill="1" applyBorder="1" applyAlignment="1" applyProtection="1">
      <alignment vertical="center"/>
    </xf>
    <xf numFmtId="0" fontId="8" fillId="3" borderId="6" xfId="6" applyFont="1" applyFill="1" applyBorder="1" applyAlignment="1" applyProtection="1">
      <alignment vertical="center"/>
    </xf>
    <xf numFmtId="0" fontId="7" fillId="0" borderId="0" xfId="0" applyFont="1"/>
    <xf numFmtId="177" fontId="0" fillId="0" borderId="0" xfId="1" applyNumberFormat="1" applyFont="1"/>
    <xf numFmtId="177" fontId="0" fillId="4" borderId="0" xfId="1" applyNumberFormat="1" applyFont="1" applyFill="1"/>
    <xf numFmtId="0" fontId="9" fillId="0" borderId="0" xfId="0" applyFont="1"/>
    <xf numFmtId="0" fontId="8" fillId="3" borderId="8" xfId="6" applyFont="1" applyFill="1" applyBorder="1" applyAlignment="1" applyProtection="1">
      <alignment horizontal="center" vertical="center"/>
    </xf>
    <xf numFmtId="0" fontId="8" fillId="3" borderId="11" xfId="6" applyFont="1" applyFill="1" applyBorder="1" applyAlignment="1" applyProtection="1">
      <alignment horizontal="center" vertical="center"/>
    </xf>
    <xf numFmtId="0" fontId="8" fillId="3" borderId="16" xfId="6" applyFont="1" applyFill="1" applyBorder="1" applyAlignment="1" applyProtection="1">
      <alignment horizontal="center" vertical="center"/>
    </xf>
    <xf numFmtId="0" fontId="8" fillId="3" borderId="27" xfId="6" applyFont="1" applyFill="1" applyBorder="1" applyAlignment="1" applyProtection="1">
      <alignment vertical="center"/>
    </xf>
    <xf numFmtId="0" fontId="8" fillId="3" borderId="16" xfId="6" applyFont="1" applyFill="1" applyBorder="1" applyAlignment="1" applyProtection="1">
      <alignment horizontal="centerContinuous" vertical="center"/>
    </xf>
    <xf numFmtId="0" fontId="12" fillId="2" borderId="0" xfId="0" applyFont="1" applyFill="1" applyAlignment="1">
      <alignment vertical="center"/>
    </xf>
    <xf numFmtId="0" fontId="12" fillId="2" borderId="8" xfId="0" applyFont="1" applyFill="1" applyBorder="1" applyAlignment="1">
      <alignment vertical="center"/>
    </xf>
    <xf numFmtId="0" fontId="12" fillId="2" borderId="40" xfId="0" applyFont="1" applyFill="1" applyBorder="1" applyAlignment="1">
      <alignment vertical="center"/>
    </xf>
    <xf numFmtId="0" fontId="12" fillId="2" borderId="50" xfId="0" applyFont="1" applyFill="1" applyBorder="1" applyAlignment="1">
      <alignment vertical="center"/>
    </xf>
    <xf numFmtId="0" fontId="12" fillId="2" borderId="11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190" fontId="12" fillId="0" borderId="16" xfId="0" applyNumberFormat="1" applyFont="1" applyFill="1" applyBorder="1" applyAlignment="1">
      <alignment vertical="center" wrapText="1"/>
    </xf>
    <xf numFmtId="176" fontId="12" fillId="2" borderId="0" xfId="0" applyNumberFormat="1" applyFont="1" applyFill="1" applyBorder="1" applyAlignment="1">
      <alignment vertical="center" wrapText="1"/>
    </xf>
    <xf numFmtId="186" fontId="13" fillId="0" borderId="0" xfId="0" applyNumberFormat="1" applyFont="1" applyFill="1" applyBorder="1" applyAlignment="1">
      <alignment vertical="center"/>
    </xf>
    <xf numFmtId="189" fontId="12" fillId="2" borderId="6" xfId="1" applyNumberFormat="1" applyFont="1" applyFill="1" applyBorder="1" applyAlignment="1">
      <alignment vertical="center"/>
    </xf>
    <xf numFmtId="177" fontId="13" fillId="2" borderId="0" xfId="1" applyNumberFormat="1" applyFont="1" applyFill="1" applyBorder="1" applyAlignment="1">
      <alignment vertical="center"/>
    </xf>
    <xf numFmtId="41" fontId="14" fillId="2" borderId="40" xfId="0" applyNumberFormat="1" applyFont="1" applyFill="1" applyBorder="1" applyAlignment="1">
      <alignment vertical="center"/>
    </xf>
    <xf numFmtId="0" fontId="13" fillId="0" borderId="0" xfId="0" applyFont="1"/>
    <xf numFmtId="0" fontId="14" fillId="2" borderId="6" xfId="0" applyFont="1" applyFill="1" applyBorder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15" fillId="0" borderId="0" xfId="0" applyFont="1"/>
    <xf numFmtId="0" fontId="14" fillId="3" borderId="40" xfId="6" applyFont="1" applyFill="1" applyBorder="1" applyAlignment="1" applyProtection="1">
      <alignment horizontal="center" vertical="center"/>
    </xf>
    <xf numFmtId="38" fontId="13" fillId="3" borderId="47" xfId="4" applyFont="1" applyFill="1" applyBorder="1" applyAlignment="1" applyProtection="1">
      <alignment horizontal="center" vertical="center"/>
    </xf>
    <xf numFmtId="0" fontId="14" fillId="3" borderId="0" xfId="6" applyFont="1" applyFill="1" applyBorder="1" applyAlignment="1" applyProtection="1">
      <alignment horizontal="center" vertical="center"/>
    </xf>
    <xf numFmtId="0" fontId="13" fillId="3" borderId="27" xfId="6" applyFont="1" applyFill="1" applyBorder="1" applyAlignment="1" applyProtection="1">
      <alignment horizontal="center" vertical="center"/>
    </xf>
    <xf numFmtId="38" fontId="14" fillId="3" borderId="59" xfId="4" applyFont="1" applyFill="1" applyBorder="1" applyAlignment="1" applyProtection="1">
      <alignment horizontal="center" vertical="center"/>
    </xf>
    <xf numFmtId="0" fontId="12" fillId="3" borderId="18" xfId="6" applyFont="1" applyFill="1" applyBorder="1" applyAlignment="1" applyProtection="1">
      <alignment horizontal="center" vertical="center"/>
    </xf>
    <xf numFmtId="0" fontId="12" fillId="3" borderId="0" xfId="6" applyFont="1" applyFill="1" applyBorder="1" applyAlignment="1" applyProtection="1">
      <alignment horizontal="center" vertical="center"/>
    </xf>
    <xf numFmtId="0" fontId="12" fillId="3" borderId="30" xfId="6" applyFont="1" applyFill="1" applyBorder="1" applyAlignment="1" applyProtection="1">
      <alignment horizontal="center" vertical="center"/>
    </xf>
    <xf numFmtId="0" fontId="14" fillId="0" borderId="8" xfId="6" applyFont="1" applyFill="1" applyBorder="1" applyAlignment="1" applyProtection="1">
      <alignment vertical="center"/>
    </xf>
    <xf numFmtId="0" fontId="14" fillId="0" borderId="9" xfId="6" applyFont="1" applyFill="1" applyBorder="1" applyAlignment="1" applyProtection="1">
      <alignment vertical="center"/>
    </xf>
    <xf numFmtId="0" fontId="14" fillId="4" borderId="42" xfId="6" applyFont="1" applyFill="1" applyBorder="1" applyAlignment="1" applyProtection="1">
      <alignment horizontal="distributed" vertical="center"/>
      <protection locked="0"/>
    </xf>
    <xf numFmtId="0" fontId="14" fillId="0" borderId="42" xfId="6" applyFont="1" applyFill="1" applyBorder="1" applyAlignment="1" applyProtection="1">
      <alignment horizontal="distributed" vertical="center"/>
    </xf>
    <xf numFmtId="179" fontId="14" fillId="4" borderId="38" xfId="3" applyNumberFormat="1" applyFont="1" applyFill="1" applyBorder="1" applyAlignment="1" applyProtection="1">
      <alignment vertical="center"/>
    </xf>
    <xf numFmtId="183" fontId="14" fillId="4" borderId="10" xfId="3" applyNumberFormat="1" applyFont="1" applyFill="1" applyBorder="1" applyAlignment="1" applyProtection="1">
      <alignment vertical="center"/>
    </xf>
    <xf numFmtId="192" fontId="14" fillId="4" borderId="63" xfId="3" applyNumberFormat="1" applyFont="1" applyFill="1" applyBorder="1" applyAlignment="1" applyProtection="1">
      <alignment vertical="center"/>
    </xf>
    <xf numFmtId="193" fontId="14" fillId="4" borderId="63" xfId="3" applyNumberFormat="1" applyFont="1" applyFill="1" applyBorder="1" applyAlignment="1" applyProtection="1">
      <alignment vertical="center"/>
    </xf>
    <xf numFmtId="0" fontId="14" fillId="0" borderId="11" xfId="6" applyFont="1" applyFill="1" applyBorder="1" applyAlignment="1" applyProtection="1">
      <alignment vertical="center"/>
    </xf>
    <xf numFmtId="0" fontId="14" fillId="0" borderId="12" xfId="6" applyFont="1" applyFill="1" applyBorder="1" applyAlignment="1" applyProtection="1">
      <alignment vertical="center"/>
    </xf>
    <xf numFmtId="0" fontId="14" fillId="4" borderId="44" xfId="6" applyFont="1" applyFill="1" applyBorder="1" applyAlignment="1" applyProtection="1">
      <alignment horizontal="distributed" vertical="center"/>
      <protection locked="0"/>
    </xf>
    <xf numFmtId="0" fontId="14" fillId="0" borderId="44" xfId="6" applyFont="1" applyFill="1" applyBorder="1" applyAlignment="1" applyProtection="1">
      <alignment horizontal="distributed" vertical="center"/>
    </xf>
    <xf numFmtId="179" fontId="14" fillId="4" borderId="14" xfId="3" applyNumberFormat="1" applyFont="1" applyFill="1" applyBorder="1" applyAlignment="1" applyProtection="1">
      <alignment vertical="center"/>
    </xf>
    <xf numFmtId="183" fontId="14" fillId="4" borderId="15" xfId="3" applyNumberFormat="1" applyFont="1" applyFill="1" applyBorder="1" applyAlignment="1" applyProtection="1">
      <alignment vertical="center"/>
    </xf>
    <xf numFmtId="192" fontId="14" fillId="4" borderId="64" xfId="3" applyNumberFormat="1" applyFont="1" applyFill="1" applyBorder="1" applyAlignment="1" applyProtection="1">
      <alignment vertical="center"/>
    </xf>
    <xf numFmtId="193" fontId="14" fillId="4" borderId="64" xfId="3" applyNumberFormat="1" applyFont="1" applyFill="1" applyBorder="1" applyAlignment="1" applyProtection="1">
      <alignment horizontal="right" vertical="center"/>
    </xf>
    <xf numFmtId="0" fontId="14" fillId="0" borderId="26" xfId="6" applyFont="1" applyFill="1" applyBorder="1" applyAlignment="1" applyProtection="1">
      <alignment vertical="center"/>
    </xf>
    <xf numFmtId="38" fontId="14" fillId="4" borderId="46" xfId="3" applyFont="1" applyFill="1" applyBorder="1" applyAlignment="1" applyProtection="1">
      <alignment horizontal="distributed" vertical="center"/>
      <protection locked="0"/>
    </xf>
    <xf numFmtId="38" fontId="14" fillId="0" borderId="46" xfId="3" applyFont="1" applyFill="1" applyBorder="1" applyAlignment="1" applyProtection="1">
      <alignment horizontal="distributed" vertical="center"/>
    </xf>
    <xf numFmtId="179" fontId="14" fillId="4" borderId="37" xfId="3" applyNumberFormat="1" applyFont="1" applyFill="1" applyBorder="1" applyAlignment="1" applyProtection="1">
      <alignment horizontal="right" vertical="center"/>
    </xf>
    <xf numFmtId="183" fontId="14" fillId="4" borderId="30" xfId="3" applyNumberFormat="1" applyFont="1" applyFill="1" applyBorder="1" applyAlignment="1" applyProtection="1">
      <alignment horizontal="right" vertical="center"/>
    </xf>
    <xf numFmtId="192" fontId="14" fillId="4" borderId="62" xfId="3" applyNumberFormat="1" applyFont="1" applyFill="1" applyBorder="1" applyAlignment="1" applyProtection="1">
      <alignment vertical="center"/>
    </xf>
    <xf numFmtId="193" fontId="14" fillId="4" borderId="62" xfId="3" applyNumberFormat="1" applyFont="1" applyFill="1" applyBorder="1" applyAlignment="1" applyProtection="1">
      <alignment horizontal="right" vertical="center"/>
    </xf>
    <xf numFmtId="0" fontId="14" fillId="0" borderId="16" xfId="6" applyFont="1" applyFill="1" applyBorder="1" applyAlignment="1" applyProtection="1">
      <alignment vertical="center"/>
    </xf>
    <xf numFmtId="0" fontId="14" fillId="0" borderId="17" xfId="6" applyFont="1" applyFill="1" applyBorder="1" applyAlignment="1" applyProtection="1">
      <alignment vertical="center"/>
    </xf>
    <xf numFmtId="0" fontId="16" fillId="4" borderId="17" xfId="6" applyFont="1" applyFill="1" applyBorder="1" applyAlignment="1" applyProtection="1">
      <alignment horizontal="distributed" vertical="center" justifyLastLine="1"/>
    </xf>
    <xf numFmtId="0" fontId="16" fillId="0" borderId="17" xfId="6" applyFont="1" applyFill="1" applyBorder="1" applyAlignment="1" applyProtection="1">
      <alignment horizontal="distributed" vertical="center" justifyLastLine="1"/>
    </xf>
    <xf numFmtId="184" fontId="16" fillId="0" borderId="36" xfId="4" applyNumberFormat="1" applyFont="1" applyFill="1" applyBorder="1" applyAlignment="1" applyProtection="1">
      <alignment horizontal="right" vertical="center"/>
    </xf>
    <xf numFmtId="185" fontId="16" fillId="0" borderId="31" xfId="4" applyNumberFormat="1" applyFont="1" applyFill="1" applyBorder="1" applyAlignment="1" applyProtection="1">
      <alignment horizontal="right" vertical="center"/>
    </xf>
    <xf numFmtId="192" fontId="16" fillId="0" borderId="4" xfId="4" applyNumberFormat="1" applyFont="1" applyFill="1" applyBorder="1" applyAlignment="1" applyProtection="1">
      <alignment horizontal="right" vertical="center"/>
    </xf>
    <xf numFmtId="193" fontId="16" fillId="4" borderId="4" xfId="3" applyNumberFormat="1" applyFont="1" applyFill="1" applyBorder="1" applyAlignment="1" applyProtection="1">
      <alignment horizontal="right" vertical="center"/>
    </xf>
    <xf numFmtId="193" fontId="16" fillId="4" borderId="27" xfId="3" applyNumberFormat="1" applyFont="1" applyFill="1" applyBorder="1" applyAlignment="1" applyProtection="1">
      <alignment horizontal="right" vertical="center"/>
    </xf>
    <xf numFmtId="0" fontId="14" fillId="0" borderId="42" xfId="6" applyFont="1" applyFill="1" applyBorder="1" applyAlignment="1" applyProtection="1">
      <alignment vertical="center"/>
    </xf>
    <xf numFmtId="179" fontId="14" fillId="4" borderId="49" xfId="3" applyNumberFormat="1" applyFont="1" applyFill="1" applyBorder="1" applyAlignment="1" applyProtection="1">
      <alignment horizontal="right" vertical="center"/>
    </xf>
    <xf numFmtId="183" fontId="14" fillId="4" borderId="10" xfId="3" applyNumberFormat="1" applyFont="1" applyFill="1" applyBorder="1" applyAlignment="1" applyProtection="1">
      <alignment horizontal="right" vertical="center"/>
    </xf>
    <xf numFmtId="192" fontId="14" fillId="4" borderId="47" xfId="3" applyNumberFormat="1" applyFont="1" applyFill="1" applyBorder="1" applyAlignment="1" applyProtection="1">
      <alignment vertical="center"/>
    </xf>
    <xf numFmtId="193" fontId="14" fillId="4" borderId="63" xfId="3" applyNumberFormat="1" applyFont="1" applyFill="1" applyBorder="1" applyAlignment="1" applyProtection="1">
      <alignment horizontal="right" vertical="center"/>
    </xf>
    <xf numFmtId="0" fontId="14" fillId="0" borderId="29" xfId="6" applyFont="1" applyFill="1" applyBorder="1" applyAlignment="1" applyProtection="1">
      <alignment vertical="center"/>
    </xf>
    <xf numFmtId="0" fontId="14" fillId="0" borderId="44" xfId="6" applyFont="1" applyFill="1" applyBorder="1" applyAlignment="1" applyProtection="1">
      <alignment vertical="center"/>
    </xf>
    <xf numFmtId="179" fontId="14" fillId="4" borderId="14" xfId="3" applyNumberFormat="1" applyFont="1" applyFill="1" applyBorder="1" applyAlignment="1" applyProtection="1">
      <alignment horizontal="right" vertical="center"/>
    </xf>
    <xf numFmtId="183" fontId="14" fillId="4" borderId="32" xfId="3" applyNumberFormat="1" applyFont="1" applyFill="1" applyBorder="1" applyAlignment="1" applyProtection="1">
      <alignment horizontal="right" vertical="center"/>
    </xf>
    <xf numFmtId="193" fontId="14" fillId="4" borderId="27" xfId="3" applyNumberFormat="1" applyFont="1" applyFill="1" applyBorder="1" applyAlignment="1" applyProtection="1">
      <alignment horizontal="right" vertical="center"/>
    </xf>
    <xf numFmtId="0" fontId="14" fillId="0" borderId="43" xfId="6" applyFont="1" applyFill="1" applyBorder="1" applyAlignment="1" applyProtection="1">
      <alignment vertical="center"/>
    </xf>
    <xf numFmtId="0" fontId="14" fillId="4" borderId="43" xfId="6" applyFont="1" applyFill="1" applyBorder="1" applyAlignment="1" applyProtection="1">
      <alignment horizontal="distributed" vertical="center"/>
      <protection locked="0"/>
    </xf>
    <xf numFmtId="0" fontId="14" fillId="0" borderId="43" xfId="6" applyFont="1" applyFill="1" applyBorder="1" applyAlignment="1" applyProtection="1">
      <alignment horizontal="distributed" vertical="center"/>
    </xf>
    <xf numFmtId="179" fontId="14" fillId="4" borderId="59" xfId="3" applyNumberFormat="1" applyFont="1" applyFill="1" applyBorder="1" applyAlignment="1" applyProtection="1">
      <alignment horizontal="right" vertical="center"/>
    </xf>
    <xf numFmtId="183" fontId="14" fillId="4" borderId="18" xfId="3" applyNumberFormat="1" applyFont="1" applyFill="1" applyBorder="1" applyAlignment="1" applyProtection="1">
      <alignment horizontal="right" vertical="center"/>
    </xf>
    <xf numFmtId="192" fontId="14" fillId="4" borderId="61" xfId="3" applyNumberFormat="1" applyFont="1" applyFill="1" applyBorder="1" applyAlignment="1" applyProtection="1">
      <alignment vertical="center"/>
    </xf>
    <xf numFmtId="193" fontId="14" fillId="4" borderId="61" xfId="3" applyNumberFormat="1" applyFont="1" applyFill="1" applyBorder="1" applyAlignment="1" applyProtection="1">
      <alignment horizontal="right" vertical="center"/>
    </xf>
    <xf numFmtId="0" fontId="14" fillId="0" borderId="43" xfId="6" applyFont="1" applyFill="1" applyBorder="1" applyAlignment="1" applyProtection="1">
      <alignment horizontal="distributed" vertical="center" justifyLastLine="1"/>
    </xf>
    <xf numFmtId="0" fontId="14" fillId="0" borderId="46" xfId="6" applyFont="1" applyFill="1" applyBorder="1" applyAlignment="1" applyProtection="1">
      <alignment vertical="center"/>
    </xf>
    <xf numFmtId="0" fontId="14" fillId="4" borderId="46" xfId="6" applyFont="1" applyFill="1" applyBorder="1" applyAlignment="1" applyProtection="1">
      <alignment horizontal="distributed" vertical="center"/>
      <protection locked="0"/>
    </xf>
    <xf numFmtId="0" fontId="14" fillId="0" borderId="46" xfId="6" applyFont="1" applyFill="1" applyBorder="1" applyAlignment="1" applyProtection="1">
      <alignment horizontal="distributed" vertical="center" justifyLastLine="1"/>
    </xf>
    <xf numFmtId="0" fontId="14" fillId="3" borderId="17" xfId="6" applyFont="1" applyFill="1" applyBorder="1" applyAlignment="1" applyProtection="1">
      <alignment vertical="center"/>
    </xf>
    <xf numFmtId="0" fontId="16" fillId="3" borderId="17" xfId="6" applyFont="1" applyFill="1" applyBorder="1" applyAlignment="1" applyProtection="1">
      <alignment horizontal="distributed" vertical="center" justifyLastLine="1"/>
    </xf>
    <xf numFmtId="184" fontId="16" fillId="3" borderId="48" xfId="4" applyNumberFormat="1" applyFont="1" applyFill="1" applyBorder="1" applyAlignment="1" applyProtection="1">
      <alignment horizontal="right" vertical="center"/>
    </xf>
    <xf numFmtId="185" fontId="16" fillId="3" borderId="33" xfId="4" applyNumberFormat="1" applyFont="1" applyFill="1" applyBorder="1" applyAlignment="1" applyProtection="1">
      <alignment horizontal="right" vertical="center"/>
    </xf>
    <xf numFmtId="192" fontId="16" fillId="3" borderId="2" xfId="4" applyNumberFormat="1" applyFont="1" applyFill="1" applyBorder="1" applyAlignment="1" applyProtection="1">
      <alignment horizontal="right" vertical="center"/>
    </xf>
    <xf numFmtId="193" fontId="16" fillId="3" borderId="2" xfId="3" applyNumberFormat="1" applyFont="1" applyFill="1" applyBorder="1" applyAlignment="1" applyProtection="1">
      <alignment horizontal="right" vertical="center"/>
    </xf>
    <xf numFmtId="0" fontId="14" fillId="3" borderId="17" xfId="6" applyFont="1" applyFill="1" applyBorder="1" applyAlignment="1" applyProtection="1">
      <alignment horizontal="centerContinuous" vertical="center"/>
    </xf>
    <xf numFmtId="0" fontId="16" fillId="3" borderId="0" xfId="6" applyFont="1" applyFill="1" applyBorder="1" applyAlignment="1" applyProtection="1">
      <alignment horizontal="distributed" vertical="center" justifyLastLine="1"/>
    </xf>
    <xf numFmtId="179" fontId="14" fillId="3" borderId="35" xfId="3" applyNumberFormat="1" applyFont="1" applyFill="1" applyBorder="1" applyAlignment="1" applyProtection="1">
      <alignment horizontal="right" vertical="center"/>
    </xf>
    <xf numFmtId="183" fontId="14" fillId="3" borderId="31" xfId="3" applyNumberFormat="1" applyFont="1" applyFill="1" applyBorder="1" applyAlignment="1" applyProtection="1">
      <alignment horizontal="right" vertical="center"/>
    </xf>
    <xf numFmtId="192" fontId="14" fillId="3" borderId="2" xfId="3" applyNumberFormat="1" applyFont="1" applyFill="1" applyBorder="1" applyAlignment="1" applyProtection="1">
      <alignment vertical="center"/>
    </xf>
    <xf numFmtId="193" fontId="14" fillId="3" borderId="2" xfId="3" applyNumberFormat="1" applyFont="1" applyFill="1" applyBorder="1" applyAlignment="1" applyProtection="1">
      <alignment horizontal="right" vertical="center"/>
    </xf>
    <xf numFmtId="0" fontId="14" fillId="3" borderId="28" xfId="6" applyFont="1" applyFill="1" applyBorder="1" applyAlignment="1" applyProtection="1">
      <alignment vertical="center"/>
    </xf>
    <xf numFmtId="0" fontId="16" fillId="3" borderId="28" xfId="6" applyFont="1" applyFill="1" applyBorder="1" applyAlignment="1" applyProtection="1">
      <alignment horizontal="distributed" vertical="center" justifyLastLine="1"/>
    </xf>
    <xf numFmtId="0" fontId="12" fillId="0" borderId="0" xfId="0" applyFont="1"/>
    <xf numFmtId="0" fontId="13" fillId="3" borderId="8" xfId="6" applyFont="1" applyFill="1" applyBorder="1" applyAlignment="1" applyProtection="1">
      <alignment horizontal="center" vertical="center"/>
    </xf>
    <xf numFmtId="0" fontId="13" fillId="3" borderId="40" xfId="6" applyFont="1" applyFill="1" applyBorder="1" applyAlignment="1" applyProtection="1">
      <alignment horizontal="center" vertical="center"/>
    </xf>
    <xf numFmtId="38" fontId="13" fillId="3" borderId="8" xfId="4" applyFont="1" applyFill="1" applyBorder="1" applyAlignment="1" applyProtection="1">
      <alignment horizontal="center" vertical="center"/>
    </xf>
    <xf numFmtId="38" fontId="13" fillId="3" borderId="41" xfId="4" applyFont="1" applyFill="1" applyBorder="1" applyAlignment="1" applyProtection="1">
      <alignment horizontal="center" vertical="center"/>
    </xf>
    <xf numFmtId="0" fontId="13" fillId="3" borderId="11" xfId="6" applyFont="1" applyFill="1" applyBorder="1" applyAlignment="1" applyProtection="1">
      <alignment horizontal="center" vertical="center"/>
    </xf>
    <xf numFmtId="0" fontId="13" fillId="3" borderId="0" xfId="6" applyFont="1" applyFill="1" applyBorder="1" applyAlignment="1" applyProtection="1">
      <alignment horizontal="center" vertical="center"/>
    </xf>
    <xf numFmtId="0" fontId="13" fillId="3" borderId="32" xfId="6" applyFont="1" applyFill="1" applyBorder="1" applyAlignment="1" applyProtection="1">
      <alignment horizontal="center" vertical="center"/>
    </xf>
    <xf numFmtId="0" fontId="13" fillId="3" borderId="16" xfId="6" applyFont="1" applyFill="1" applyBorder="1" applyAlignment="1" applyProtection="1">
      <alignment horizontal="center" vertical="center"/>
    </xf>
    <xf numFmtId="0" fontId="13" fillId="3" borderId="17" xfId="6" applyFont="1" applyFill="1" applyBorder="1" applyAlignment="1" applyProtection="1">
      <alignment horizontal="center" vertical="center"/>
    </xf>
    <xf numFmtId="0" fontId="13" fillId="3" borderId="36" xfId="6" applyFont="1" applyFill="1" applyBorder="1" applyAlignment="1" applyProtection="1">
      <alignment horizontal="center" vertical="center"/>
    </xf>
    <xf numFmtId="38" fontId="13" fillId="3" borderId="36" xfId="4" applyFont="1" applyFill="1" applyBorder="1" applyAlignment="1" applyProtection="1">
      <alignment horizontal="center" vertical="center"/>
    </xf>
    <xf numFmtId="0" fontId="13" fillId="3" borderId="39" xfId="6" applyFont="1" applyFill="1" applyBorder="1" applyAlignment="1" applyProtection="1">
      <alignment horizontal="center" vertical="center"/>
    </xf>
    <xf numFmtId="0" fontId="13" fillId="3" borderId="31" xfId="6" applyFont="1" applyFill="1" applyBorder="1" applyAlignment="1" applyProtection="1">
      <alignment horizontal="center" vertical="center"/>
    </xf>
    <xf numFmtId="0" fontId="14" fillId="3" borderId="11" xfId="6" applyFont="1" applyFill="1" applyBorder="1" applyAlignment="1" applyProtection="1">
      <alignment vertical="center"/>
    </xf>
    <xf numFmtId="0" fontId="13" fillId="4" borderId="42" xfId="6" applyFont="1" applyFill="1" applyBorder="1" applyAlignment="1" applyProtection="1">
      <alignment horizontal="distributed" vertical="center" justifyLastLine="1"/>
    </xf>
    <xf numFmtId="184" fontId="17" fillId="4" borderId="14" xfId="4" applyNumberFormat="1" applyFont="1" applyFill="1" applyBorder="1" applyAlignment="1" applyProtection="1">
      <alignment horizontal="right" vertical="center"/>
    </xf>
    <xf numFmtId="183" fontId="17" fillId="4" borderId="15" xfId="5" applyNumberFormat="1" applyFont="1" applyFill="1" applyBorder="1" applyAlignment="1" applyProtection="1">
      <alignment horizontal="right" vertical="center"/>
    </xf>
    <xf numFmtId="192" fontId="17" fillId="4" borderId="14" xfId="5" applyNumberFormat="1" applyFont="1" applyFill="1" applyBorder="1" applyAlignment="1" applyProtection="1">
      <alignment horizontal="right" vertical="center"/>
    </xf>
    <xf numFmtId="193" fontId="17" fillId="0" borderId="15" xfId="5" applyNumberFormat="1" applyFont="1" applyFill="1" applyBorder="1" applyAlignment="1" applyProtection="1">
      <alignment horizontal="right" vertical="center"/>
    </xf>
    <xf numFmtId="194" fontId="17" fillId="4" borderId="64" xfId="6" applyNumberFormat="1" applyFont="1" applyFill="1" applyBorder="1" applyAlignment="1" applyProtection="1">
      <alignment vertical="center"/>
    </xf>
    <xf numFmtId="0" fontId="13" fillId="4" borderId="13" xfId="6" applyFont="1" applyFill="1" applyBorder="1" applyAlignment="1" applyProtection="1">
      <alignment horizontal="distributed" vertical="center" justifyLastLine="1"/>
    </xf>
    <xf numFmtId="0" fontId="14" fillId="0" borderId="65" xfId="6" applyFont="1" applyFill="1" applyBorder="1" applyAlignment="1" applyProtection="1">
      <alignment horizontal="distributed" vertical="center" justifyLastLine="1"/>
    </xf>
    <xf numFmtId="193" fontId="17" fillId="4" borderId="15" xfId="5" applyNumberFormat="1" applyFont="1" applyFill="1" applyBorder="1" applyAlignment="1" applyProtection="1">
      <alignment horizontal="right" vertical="center"/>
    </xf>
    <xf numFmtId="194" fontId="17" fillId="4" borderId="61" xfId="6" applyNumberFormat="1" applyFont="1" applyFill="1" applyBorder="1" applyAlignment="1" applyProtection="1">
      <alignment vertical="center"/>
    </xf>
    <xf numFmtId="0" fontId="13" fillId="4" borderId="43" xfId="6" applyFont="1" applyFill="1" applyBorder="1" applyAlignment="1" applyProtection="1">
      <alignment horizontal="distributed" vertical="center" justifyLastLine="1"/>
    </xf>
    <xf numFmtId="0" fontId="14" fillId="0" borderId="44" xfId="6" applyFont="1" applyFill="1" applyBorder="1" applyAlignment="1" applyProtection="1">
      <alignment horizontal="distributed" vertical="center" justifyLastLine="1"/>
    </xf>
    <xf numFmtId="184" fontId="17" fillId="4" borderId="34" xfId="4" applyNumberFormat="1" applyFont="1" applyFill="1" applyBorder="1" applyAlignment="1" applyProtection="1">
      <alignment horizontal="right" vertical="center"/>
    </xf>
    <xf numFmtId="183" fontId="17" fillId="4" borderId="45" xfId="5" applyNumberFormat="1" applyFont="1" applyFill="1" applyBorder="1" applyAlignment="1" applyProtection="1">
      <alignment horizontal="right" vertical="center"/>
    </xf>
    <xf numFmtId="192" fontId="17" fillId="4" borderId="34" xfId="5" applyNumberFormat="1" applyFont="1" applyFill="1" applyBorder="1" applyAlignment="1" applyProtection="1">
      <alignment horizontal="right" vertical="center"/>
    </xf>
    <xf numFmtId="193" fontId="17" fillId="0" borderId="45" xfId="5" applyNumberFormat="1" applyFont="1" applyFill="1" applyBorder="1" applyAlignment="1" applyProtection="1">
      <alignment horizontal="right" vertical="center"/>
    </xf>
    <xf numFmtId="0" fontId="13" fillId="4" borderId="43" xfId="6" applyFont="1" applyFill="1" applyBorder="1" applyAlignment="1" applyProtection="1">
      <alignment horizontal="distributed" vertical="center" wrapText="1" justifyLastLine="1"/>
    </xf>
    <xf numFmtId="0" fontId="13" fillId="0" borderId="46" xfId="6" applyFont="1" applyFill="1" applyBorder="1" applyAlignment="1" applyProtection="1">
      <alignment horizontal="distributed" vertical="center"/>
      <protection locked="0"/>
    </xf>
    <xf numFmtId="0" fontId="14" fillId="0" borderId="46" xfId="6" applyFont="1" applyFill="1" applyBorder="1" applyAlignment="1" applyProtection="1">
      <alignment horizontal="distributed" vertical="center"/>
    </xf>
    <xf numFmtId="184" fontId="17" fillId="4" borderId="37" xfId="4" applyNumberFormat="1" applyFont="1" applyFill="1" applyBorder="1" applyAlignment="1" applyProtection="1">
      <alignment horizontal="right" vertical="center"/>
    </xf>
    <xf numFmtId="183" fontId="17" fillId="4" borderId="30" xfId="5" applyNumberFormat="1" applyFont="1" applyFill="1" applyBorder="1" applyAlignment="1" applyProtection="1">
      <alignment horizontal="right" vertical="center"/>
    </xf>
    <xf numFmtId="192" fontId="17" fillId="4" borderId="37" xfId="5" applyNumberFormat="1" applyFont="1" applyFill="1" applyBorder="1" applyAlignment="1" applyProtection="1">
      <alignment horizontal="right" vertical="center"/>
    </xf>
    <xf numFmtId="193" fontId="17" fillId="0" borderId="30" xfId="5" applyNumberFormat="1" applyFont="1" applyFill="1" applyBorder="1" applyAlignment="1" applyProtection="1">
      <alignment horizontal="right" vertical="center"/>
    </xf>
    <xf numFmtId="194" fontId="17" fillId="4" borderId="62" xfId="6" applyNumberFormat="1" applyFont="1" applyFill="1" applyBorder="1" applyAlignment="1" applyProtection="1">
      <alignment vertical="center"/>
    </xf>
    <xf numFmtId="0" fontId="14" fillId="3" borderId="16" xfId="6" applyFont="1" applyFill="1" applyBorder="1" applyAlignment="1" applyProtection="1">
      <alignment vertical="center"/>
    </xf>
    <xf numFmtId="0" fontId="14" fillId="5" borderId="17" xfId="6" applyFont="1" applyFill="1" applyBorder="1" applyAlignment="1" applyProtection="1">
      <alignment vertical="center"/>
    </xf>
    <xf numFmtId="0" fontId="11" fillId="3" borderId="17" xfId="6" applyFont="1" applyFill="1" applyBorder="1" applyAlignment="1" applyProtection="1">
      <alignment horizontal="distributed" vertical="center" justifyLastLine="1"/>
    </xf>
    <xf numFmtId="0" fontId="14" fillId="3" borderId="17" xfId="6" applyFont="1" applyFill="1" applyBorder="1" applyAlignment="1" applyProtection="1">
      <alignment horizontal="distributed" vertical="center" justifyLastLine="1"/>
    </xf>
    <xf numFmtId="193" fontId="15" fillId="3" borderId="33" xfId="5" applyNumberFormat="1" applyFont="1" applyFill="1" applyBorder="1" applyAlignment="1" applyProtection="1">
      <alignment horizontal="right" vertical="center"/>
    </xf>
    <xf numFmtId="194" fontId="15" fillId="3" borderId="2" xfId="5" applyNumberFormat="1" applyFont="1" applyFill="1" applyBorder="1" applyAlignment="1" applyProtection="1">
      <alignment horizontal="right" vertical="center"/>
    </xf>
    <xf numFmtId="0" fontId="11" fillId="3" borderId="0" xfId="6" applyFont="1" applyFill="1" applyBorder="1" applyAlignment="1" applyProtection="1">
      <alignment horizontal="distributed" vertical="center" wrapText="1" justifyLastLine="1"/>
    </xf>
    <xf numFmtId="0" fontId="14" fillId="3" borderId="0" xfId="6" applyFont="1" applyFill="1" applyBorder="1" applyAlignment="1" applyProtection="1">
      <alignment horizontal="distributed" vertical="center" justifyLastLine="1"/>
    </xf>
    <xf numFmtId="0" fontId="14" fillId="3" borderId="6" xfId="6" applyFont="1" applyFill="1" applyBorder="1" applyAlignment="1" applyProtection="1">
      <alignment vertical="center"/>
    </xf>
    <xf numFmtId="0" fontId="11" fillId="3" borderId="28" xfId="6" applyFont="1" applyFill="1" applyBorder="1" applyAlignment="1" applyProtection="1">
      <alignment horizontal="distributed" vertical="center" justifyLastLine="1"/>
    </xf>
    <xf numFmtId="0" fontId="14" fillId="3" borderId="28" xfId="6" applyFont="1" applyFill="1" applyBorder="1" applyAlignment="1" applyProtection="1">
      <alignment horizontal="distributed" vertical="center" justifyLastLine="1"/>
    </xf>
    <xf numFmtId="193" fontId="15" fillId="7" borderId="33" xfId="5" applyNumberFormat="1" applyFont="1" applyFill="1" applyBorder="1" applyAlignment="1" applyProtection="1">
      <alignment horizontal="right" vertical="center"/>
    </xf>
    <xf numFmtId="0" fontId="14" fillId="0" borderId="0" xfId="6" applyFont="1" applyFill="1" applyProtection="1"/>
    <xf numFmtId="0" fontId="14" fillId="0" borderId="40" xfId="6" applyFont="1" applyFill="1" applyBorder="1" applyProtection="1"/>
    <xf numFmtId="0" fontId="13" fillId="0" borderId="0" xfId="0" applyFont="1" applyAlignment="1">
      <alignment vertical="center"/>
    </xf>
    <xf numFmtId="0" fontId="13" fillId="3" borderId="6" xfId="0" applyFont="1" applyFill="1" applyBorder="1" applyAlignment="1">
      <alignment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179" fontId="13" fillId="0" borderId="1" xfId="7" applyNumberFormat="1" applyFont="1" applyFill="1" applyBorder="1" applyAlignment="1">
      <alignment vertical="center"/>
    </xf>
    <xf numFmtId="38" fontId="13" fillId="0" borderId="1" xfId="2" applyFont="1" applyFill="1" applyBorder="1" applyAlignment="1">
      <alignment vertical="center"/>
    </xf>
    <xf numFmtId="188" fontId="13" fillId="0" borderId="1" xfId="1" applyNumberFormat="1" applyFont="1" applyFill="1" applyBorder="1" applyAlignment="1">
      <alignment vertical="center"/>
    </xf>
    <xf numFmtId="178" fontId="13" fillId="0" borderId="1" xfId="0" applyNumberFormat="1" applyFont="1" applyFill="1" applyBorder="1" applyAlignment="1">
      <alignment vertical="center"/>
    </xf>
    <xf numFmtId="0" fontId="13" fillId="0" borderId="6" xfId="0" applyFont="1" applyFill="1" applyBorder="1" applyAlignment="1">
      <alignment horizontal="center" vertical="center"/>
    </xf>
    <xf numFmtId="179" fontId="13" fillId="0" borderId="2" xfId="7" applyNumberFormat="1" applyFont="1" applyFill="1" applyBorder="1" applyAlignment="1">
      <alignment vertical="center"/>
    </xf>
    <xf numFmtId="38" fontId="13" fillId="0" borderId="2" xfId="2" applyFont="1" applyFill="1" applyBorder="1" applyAlignment="1">
      <alignment vertical="center"/>
    </xf>
    <xf numFmtId="188" fontId="13" fillId="0" borderId="2" xfId="1" applyNumberFormat="1" applyFont="1" applyFill="1" applyBorder="1" applyAlignment="1">
      <alignment vertical="center"/>
    </xf>
    <xf numFmtId="178" fontId="13" fillId="0" borderId="2" xfId="0" applyNumberFormat="1" applyFont="1" applyFill="1" applyBorder="1" applyAlignment="1">
      <alignment vertical="center"/>
    </xf>
    <xf numFmtId="0" fontId="13" fillId="0" borderId="8" xfId="0" applyFont="1" applyFill="1" applyBorder="1" applyAlignment="1">
      <alignment horizontal="center" vertical="center"/>
    </xf>
    <xf numFmtId="179" fontId="13" fillId="0" borderId="47" xfId="7" applyNumberFormat="1" applyFont="1" applyFill="1" applyBorder="1" applyAlignment="1">
      <alignment horizontal="right" vertical="center"/>
    </xf>
    <xf numFmtId="179" fontId="13" fillId="0" borderId="47" xfId="2" applyNumberFormat="1" applyFont="1" applyFill="1" applyBorder="1" applyAlignment="1">
      <alignment horizontal="right" vertical="center"/>
    </xf>
    <xf numFmtId="0" fontId="13" fillId="0" borderId="22" xfId="0" applyFont="1" applyFill="1" applyBorder="1" applyAlignment="1">
      <alignment horizontal="center" vertical="center"/>
    </xf>
    <xf numFmtId="38" fontId="13" fillId="0" borderId="21" xfId="2" applyFont="1" applyFill="1" applyBorder="1" applyAlignment="1">
      <alignment vertical="center"/>
    </xf>
    <xf numFmtId="188" fontId="13" fillId="0" borderId="21" xfId="1" applyNumberFormat="1" applyFont="1" applyFill="1" applyBorder="1" applyAlignment="1">
      <alignment vertical="center"/>
    </xf>
    <xf numFmtId="178" fontId="13" fillId="0" borderId="21" xfId="0" applyNumberFormat="1" applyFont="1" applyFill="1" applyBorder="1" applyAlignment="1">
      <alignment vertical="center"/>
    </xf>
    <xf numFmtId="38" fontId="13" fillId="0" borderId="23" xfId="2" applyFont="1" applyFill="1" applyBorder="1" applyAlignment="1">
      <alignment horizontal="right" vertical="center"/>
    </xf>
    <xf numFmtId="38" fontId="13" fillId="0" borderId="23" xfId="2" applyFont="1" applyFill="1" applyBorder="1" applyAlignment="1">
      <alignment vertical="center"/>
    </xf>
    <xf numFmtId="188" fontId="13" fillId="0" borderId="23" xfId="1" applyNumberFormat="1" applyFont="1" applyFill="1" applyBorder="1" applyAlignment="1">
      <alignment vertical="center"/>
    </xf>
    <xf numFmtId="178" fontId="13" fillId="0" borderId="23" xfId="0" applyNumberFormat="1" applyFont="1" applyFill="1" applyBorder="1" applyAlignment="1">
      <alignment vertical="center"/>
    </xf>
    <xf numFmtId="0" fontId="18" fillId="0" borderId="2" xfId="0" applyFont="1" applyBorder="1" applyAlignment="1">
      <alignment vertical="center"/>
    </xf>
    <xf numFmtId="38" fontId="13" fillId="0" borderId="2" xfId="2" applyFont="1" applyFill="1" applyBorder="1" applyAlignment="1">
      <alignment horizontal="right" vertical="center"/>
    </xf>
    <xf numFmtId="38" fontId="13" fillId="0" borderId="20" xfId="2" applyFont="1" applyFill="1" applyBorder="1" applyAlignment="1">
      <alignment vertical="center"/>
    </xf>
    <xf numFmtId="38" fontId="13" fillId="4" borderId="24" xfId="2" applyFont="1" applyFill="1" applyBorder="1" applyAlignment="1">
      <alignment vertical="center"/>
    </xf>
    <xf numFmtId="38" fontId="13" fillId="4" borderId="25" xfId="2" applyFont="1" applyFill="1" applyBorder="1" applyAlignment="1">
      <alignment vertical="center"/>
    </xf>
    <xf numFmtId="38" fontId="13" fillId="0" borderId="24" xfId="2" applyFont="1" applyFill="1" applyBorder="1" applyAlignment="1">
      <alignment vertical="center"/>
    </xf>
    <xf numFmtId="180" fontId="13" fillId="4" borderId="16" xfId="0" quotePrefix="1" applyNumberFormat="1" applyFont="1" applyFill="1" applyBorder="1" applyAlignment="1">
      <alignment horizontal="right" vertical="center"/>
    </xf>
    <xf numFmtId="49" fontId="13" fillId="0" borderId="4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center"/>
    </xf>
    <xf numFmtId="49" fontId="11" fillId="0" borderId="40" xfId="0" applyNumberFormat="1" applyFont="1" applyFill="1" applyBorder="1" applyAlignment="1">
      <alignment horizontal="right" vertical="center"/>
    </xf>
    <xf numFmtId="49" fontId="11" fillId="0" borderId="0" xfId="0" applyNumberFormat="1" applyFont="1" applyFill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38" fontId="13" fillId="0" borderId="0" xfId="2" applyFont="1" applyFill="1" applyBorder="1" applyAlignment="1">
      <alignment vertical="center"/>
    </xf>
    <xf numFmtId="0" fontId="13" fillId="3" borderId="7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88" fontId="13" fillId="0" borderId="0" xfId="1" applyNumberFormat="1" applyFont="1" applyFill="1" applyBorder="1" applyAlignment="1">
      <alignment vertical="center"/>
    </xf>
    <xf numFmtId="178" fontId="13" fillId="0" borderId="0" xfId="0" applyNumberFormat="1" applyFont="1" applyFill="1" applyBorder="1" applyAlignment="1">
      <alignment vertical="center"/>
    </xf>
    <xf numFmtId="0" fontId="13" fillId="0" borderId="2" xfId="0" applyFont="1" applyFill="1" applyBorder="1" applyAlignment="1">
      <alignment horizontal="center" vertical="center"/>
    </xf>
    <xf numFmtId="179" fontId="13" fillId="0" borderId="2" xfId="7" applyNumberFormat="1" applyFont="1" applyFill="1" applyBorder="1" applyAlignment="1">
      <alignment horizontal="right" vertical="center"/>
    </xf>
    <xf numFmtId="179" fontId="13" fillId="0" borderId="2" xfId="2" applyNumberFormat="1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textRotation="255"/>
    </xf>
    <xf numFmtId="0" fontId="11" fillId="0" borderId="6" xfId="0" applyFont="1" applyFill="1" applyBorder="1" applyAlignment="1">
      <alignment horizontal="center" vertical="center"/>
    </xf>
    <xf numFmtId="198" fontId="13" fillId="0" borderId="1" xfId="7" applyNumberFormat="1" applyFont="1" applyFill="1" applyBorder="1" applyAlignment="1">
      <alignment vertical="center"/>
    </xf>
    <xf numFmtId="198" fontId="13" fillId="0" borderId="2" xfId="7" applyNumberFormat="1" applyFont="1" applyFill="1" applyBorder="1" applyAlignment="1">
      <alignment vertical="center"/>
    </xf>
    <xf numFmtId="198" fontId="13" fillId="0" borderId="47" xfId="7" applyNumberFormat="1" applyFont="1" applyFill="1" applyBorder="1" applyAlignment="1">
      <alignment horizontal="right" vertical="center"/>
    </xf>
    <xf numFmtId="198" fontId="18" fillId="0" borderId="2" xfId="2" applyNumberFormat="1" applyFont="1" applyBorder="1" applyAlignment="1">
      <alignment vertical="center"/>
    </xf>
    <xf numFmtId="198" fontId="13" fillId="0" borderId="2" xfId="7" applyNumberFormat="1" applyFont="1" applyFill="1" applyBorder="1" applyAlignment="1">
      <alignment horizontal="right" vertical="center"/>
    </xf>
    <xf numFmtId="179" fontId="18" fillId="0" borderId="2" xfId="2" applyNumberFormat="1" applyFont="1" applyBorder="1" applyAlignment="1">
      <alignment vertical="center"/>
    </xf>
    <xf numFmtId="179" fontId="13" fillId="0" borderId="2" xfId="2" applyNumberFormat="1" applyFont="1" applyFill="1" applyBorder="1" applyAlignment="1">
      <alignment vertical="center"/>
    </xf>
    <xf numFmtId="191" fontId="12" fillId="2" borderId="2" xfId="0" applyNumberFormat="1" applyFont="1" applyFill="1" applyBorder="1" applyAlignment="1">
      <alignment vertical="center"/>
    </xf>
    <xf numFmtId="196" fontId="12" fillId="0" borderId="2" xfId="0" applyNumberFormat="1" applyFont="1" applyFill="1" applyBorder="1" applyAlignment="1">
      <alignment vertical="center" wrapText="1"/>
    </xf>
    <xf numFmtId="190" fontId="12" fillId="0" borderId="4" xfId="0" applyNumberFormat="1" applyFont="1" applyFill="1" applyBorder="1" applyAlignment="1">
      <alignment vertical="center" wrapText="1"/>
    </xf>
    <xf numFmtId="191" fontId="12" fillId="2" borderId="6" xfId="0" applyNumberFormat="1" applyFont="1" applyFill="1" applyBorder="1" applyAlignment="1">
      <alignment vertical="center"/>
    </xf>
    <xf numFmtId="187" fontId="12" fillId="0" borderId="2" xfId="0" applyNumberFormat="1" applyFont="1" applyFill="1" applyBorder="1" applyAlignment="1">
      <alignment vertical="center"/>
    </xf>
    <xf numFmtId="41" fontId="12" fillId="2" borderId="2" xfId="0" applyNumberFormat="1" applyFont="1" applyFill="1" applyBorder="1" applyAlignment="1">
      <alignment vertical="center"/>
    </xf>
    <xf numFmtId="197" fontId="12" fillId="0" borderId="2" xfId="1" applyNumberFormat="1" applyFont="1" applyFill="1" applyBorder="1" applyAlignment="1">
      <alignment vertical="center"/>
    </xf>
    <xf numFmtId="188" fontId="12" fillId="0" borderId="2" xfId="1" applyNumberFormat="1" applyFont="1" applyFill="1" applyBorder="1" applyAlignment="1">
      <alignment vertical="center"/>
    </xf>
    <xf numFmtId="38" fontId="12" fillId="0" borderId="2" xfId="2" applyFont="1" applyFill="1" applyBorder="1" applyAlignment="1">
      <alignment vertical="center"/>
    </xf>
    <xf numFmtId="188" fontId="12" fillId="0" borderId="2" xfId="2" applyNumberFormat="1" applyFont="1" applyFill="1" applyBorder="1" applyAlignment="1">
      <alignment vertical="center"/>
    </xf>
    <xf numFmtId="191" fontId="12" fillId="0" borderId="2" xfId="0" applyNumberFormat="1" applyFont="1" applyFill="1" applyBorder="1" applyAlignment="1">
      <alignment vertical="center"/>
    </xf>
    <xf numFmtId="191" fontId="12" fillId="0" borderId="6" xfId="0" applyNumberFormat="1" applyFont="1" applyFill="1" applyBorder="1" applyAlignment="1">
      <alignment vertical="center"/>
    </xf>
    <xf numFmtId="41" fontId="12" fillId="0" borderId="2" xfId="0" applyNumberFormat="1" applyFont="1" applyFill="1" applyBorder="1" applyAlignment="1">
      <alignment vertical="center"/>
    </xf>
    <xf numFmtId="188" fontId="13" fillId="0" borderId="4" xfId="1" applyNumberFormat="1" applyFont="1" applyFill="1" applyBorder="1" applyAlignment="1">
      <alignment vertical="center"/>
    </xf>
    <xf numFmtId="0" fontId="13" fillId="0" borderId="23" xfId="0" applyFont="1" applyFill="1" applyBorder="1" applyAlignment="1">
      <alignment horizontal="center" vertical="center"/>
    </xf>
    <xf numFmtId="184" fontId="0" fillId="0" borderId="0" xfId="0" applyNumberFormat="1"/>
    <xf numFmtId="201" fontId="0" fillId="0" borderId="0" xfId="0" applyNumberFormat="1"/>
    <xf numFmtId="179" fontId="0" fillId="0" borderId="0" xfId="0" applyNumberFormat="1"/>
    <xf numFmtId="202" fontId="0" fillId="0" borderId="0" xfId="0" applyNumberFormat="1"/>
    <xf numFmtId="203" fontId="12" fillId="0" borderId="2" xfId="0" applyNumberFormat="1" applyFont="1" applyFill="1" applyBorder="1" applyAlignment="1">
      <alignment vertical="center"/>
    </xf>
    <xf numFmtId="199" fontId="12" fillId="0" borderId="2" xfId="0" applyNumberFormat="1" applyFont="1" applyFill="1" applyBorder="1" applyAlignment="1">
      <alignment vertical="center"/>
    </xf>
    <xf numFmtId="177" fontId="13" fillId="0" borderId="1" xfId="1" applyNumberFormat="1" applyFont="1" applyFill="1" applyBorder="1" applyAlignment="1">
      <alignment vertical="center"/>
    </xf>
    <xf numFmtId="177" fontId="13" fillId="0" borderId="2" xfId="1" applyNumberFormat="1" applyFont="1" applyFill="1" applyBorder="1" applyAlignment="1">
      <alignment vertical="center"/>
    </xf>
    <xf numFmtId="177" fontId="13" fillId="0" borderId="2" xfId="1" applyNumberFormat="1" applyFont="1" applyFill="1" applyBorder="1" applyAlignment="1">
      <alignment horizontal="center" vertical="center"/>
    </xf>
    <xf numFmtId="198" fontId="11" fillId="0" borderId="2" xfId="2" applyNumberFormat="1" applyFont="1" applyFill="1" applyBorder="1" applyAlignment="1">
      <alignment vertical="center"/>
    </xf>
    <xf numFmtId="38" fontId="11" fillId="0" borderId="2" xfId="2" applyFont="1" applyFill="1" applyBorder="1" applyAlignment="1">
      <alignment vertical="center"/>
    </xf>
    <xf numFmtId="188" fontId="11" fillId="0" borderId="4" xfId="1" applyNumberFormat="1" applyFont="1" applyFill="1" applyBorder="1" applyAlignment="1">
      <alignment vertical="center"/>
    </xf>
    <xf numFmtId="188" fontId="11" fillId="0" borderId="2" xfId="1" applyNumberFormat="1" applyFont="1" applyFill="1" applyBorder="1" applyAlignment="1">
      <alignment vertical="center"/>
    </xf>
    <xf numFmtId="177" fontId="11" fillId="0" borderId="2" xfId="1" applyNumberFormat="1" applyFont="1" applyFill="1" applyBorder="1" applyAlignment="1">
      <alignment vertical="center"/>
    </xf>
    <xf numFmtId="179" fontId="11" fillId="0" borderId="2" xfId="2" applyNumberFormat="1" applyFont="1" applyFill="1" applyBorder="1" applyAlignment="1">
      <alignment vertical="center"/>
    </xf>
    <xf numFmtId="177" fontId="13" fillId="0" borderId="47" xfId="1" applyNumberFormat="1" applyFont="1" applyFill="1" applyBorder="1" applyAlignment="1">
      <alignment horizontal="center" vertical="center"/>
    </xf>
    <xf numFmtId="179" fontId="13" fillId="0" borderId="47" xfId="7" applyNumberFormat="1" applyFont="1" applyFill="1" applyBorder="1" applyAlignment="1">
      <alignment horizontal="center" vertical="center"/>
    </xf>
    <xf numFmtId="41" fontId="12" fillId="0" borderId="2" xfId="0" applyNumberFormat="1" applyFont="1" applyFill="1" applyBorder="1" applyAlignment="1">
      <alignment horizontal="center" vertical="center"/>
    </xf>
    <xf numFmtId="192" fontId="12" fillId="0" borderId="2" xfId="0" applyNumberFormat="1" applyFont="1" applyFill="1" applyBorder="1" applyAlignment="1">
      <alignment vertical="center"/>
    </xf>
    <xf numFmtId="38" fontId="15" fillId="3" borderId="48" xfId="5" applyNumberFormat="1" applyFont="1" applyFill="1" applyBorder="1" applyAlignment="1" applyProtection="1">
      <alignment horizontal="right" vertical="center"/>
    </xf>
    <xf numFmtId="181" fontId="15" fillId="3" borderId="33" xfId="5" applyNumberFormat="1" applyFont="1" applyFill="1" applyBorder="1" applyAlignment="1" applyProtection="1">
      <alignment horizontal="right" vertical="center"/>
    </xf>
    <xf numFmtId="179" fontId="15" fillId="3" borderId="48" xfId="5" applyNumberFormat="1" applyFont="1" applyFill="1" applyBorder="1" applyAlignment="1" applyProtection="1">
      <alignment horizontal="right" vertical="center"/>
    </xf>
    <xf numFmtId="183" fontId="15" fillId="3" borderId="33" xfId="5" applyNumberFormat="1" applyFont="1" applyFill="1" applyBorder="1" applyAlignment="1" applyProtection="1">
      <alignment horizontal="right" vertical="center"/>
    </xf>
    <xf numFmtId="192" fontId="15" fillId="3" borderId="48" xfId="5" applyNumberFormat="1" applyFont="1" applyFill="1" applyBorder="1" applyAlignment="1" applyProtection="1">
      <alignment horizontal="right" vertical="center"/>
    </xf>
    <xf numFmtId="192" fontId="15" fillId="7" borderId="48" xfId="5" applyNumberFormat="1" applyFont="1" applyFill="1" applyBorder="1" applyAlignment="1" applyProtection="1">
      <alignment horizontal="right" vertical="center"/>
    </xf>
    <xf numFmtId="194" fontId="15" fillId="3" borderId="2" xfId="6" applyNumberFormat="1" applyFont="1" applyFill="1" applyBorder="1" applyAlignment="1" applyProtection="1">
      <alignment horizontal="right" vertical="center"/>
    </xf>
    <xf numFmtId="194" fontId="15" fillId="3" borderId="2" xfId="6" applyNumberFormat="1" applyFont="1" applyFill="1" applyBorder="1" applyAlignment="1" applyProtection="1">
      <alignment vertical="center"/>
    </xf>
    <xf numFmtId="198" fontId="18" fillId="0" borderId="2" xfId="2" applyNumberFormat="1" applyFont="1" applyFill="1" applyBorder="1" applyAlignment="1">
      <alignment vertical="center"/>
    </xf>
    <xf numFmtId="179" fontId="18" fillId="0" borderId="2" xfId="2" applyNumberFormat="1" applyFont="1" applyFill="1" applyBorder="1" applyAlignment="1">
      <alignment vertical="center"/>
    </xf>
    <xf numFmtId="188" fontId="13" fillId="0" borderId="2" xfId="1" applyNumberFormat="1" applyFont="1" applyFill="1" applyBorder="1" applyAlignment="1">
      <alignment horizontal="center" vertical="center"/>
    </xf>
    <xf numFmtId="188" fontId="13" fillId="0" borderId="4" xfId="1" applyNumberFormat="1" applyFont="1" applyFill="1" applyBorder="1" applyAlignment="1">
      <alignment horizontal="center" vertical="center"/>
    </xf>
    <xf numFmtId="188" fontId="13" fillId="0" borderId="47" xfId="7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4" borderId="6" xfId="6" applyFont="1" applyFill="1" applyBorder="1" applyAlignment="1" applyProtection="1">
      <alignment horizontal="distributed" vertical="center" wrapText="1"/>
      <protection locked="0"/>
    </xf>
    <xf numFmtId="0" fontId="14" fillId="4" borderId="6" xfId="6" applyFont="1" applyFill="1" applyBorder="1" applyAlignment="1" applyProtection="1">
      <alignment horizontal="distributed" vertical="center"/>
      <protection locked="0"/>
    </xf>
    <xf numFmtId="38" fontId="14" fillId="4" borderId="2" xfId="3" applyFont="1" applyFill="1" applyBorder="1" applyAlignment="1" applyProtection="1">
      <alignment horizontal="distributed" vertical="center"/>
      <protection locked="0"/>
    </xf>
    <xf numFmtId="0" fontId="14" fillId="4" borderId="2" xfId="6" applyFont="1" applyFill="1" applyBorder="1" applyAlignment="1" applyProtection="1">
      <alignment horizontal="distributed" vertical="center"/>
      <protection locked="0"/>
    </xf>
    <xf numFmtId="0" fontId="14" fillId="4" borderId="2" xfId="6" applyFont="1" applyFill="1" applyBorder="1" applyAlignment="1" applyProtection="1">
      <alignment horizontal="distributed" vertical="center" wrapText="1"/>
      <protection locked="0"/>
    </xf>
    <xf numFmtId="204" fontId="14" fillId="4" borderId="6" xfId="3" applyNumberFormat="1" applyFont="1" applyFill="1" applyBorder="1" applyAlignment="1" applyProtection="1">
      <alignment vertical="center"/>
    </xf>
    <xf numFmtId="183" fontId="14" fillId="4" borderId="20" xfId="3" applyNumberFormat="1" applyFont="1" applyFill="1" applyBorder="1" applyAlignment="1" applyProtection="1">
      <alignment horizontal="center" vertical="center"/>
    </xf>
    <xf numFmtId="204" fontId="14" fillId="4" borderId="6" xfId="3" applyNumberFormat="1" applyFont="1" applyFill="1" applyBorder="1" applyAlignment="1" applyProtection="1">
      <alignment horizontal="right" vertical="center"/>
    </xf>
    <xf numFmtId="200" fontId="14" fillId="4" borderId="6" xfId="3" applyNumberFormat="1" applyFont="1" applyFill="1" applyBorder="1" applyAlignment="1" applyProtection="1">
      <alignment horizontal="right" vertical="center"/>
    </xf>
    <xf numFmtId="38" fontId="18" fillId="0" borderId="28" xfId="2" applyFont="1" applyBorder="1" applyAlignment="1">
      <alignment vertical="center"/>
    </xf>
    <xf numFmtId="0" fontId="14" fillId="0" borderId="43" xfId="6" applyFont="1" applyFill="1" applyBorder="1" applyAlignment="1" applyProtection="1">
      <alignment horizontal="distributed" vertical="center"/>
      <protection locked="0"/>
    </xf>
    <xf numFmtId="179" fontId="14" fillId="0" borderId="59" xfId="3" applyNumberFormat="1" applyFont="1" applyFill="1" applyBorder="1" applyAlignment="1" applyProtection="1">
      <alignment horizontal="right" vertical="center"/>
    </xf>
    <xf numFmtId="183" fontId="14" fillId="0" borderId="18" xfId="3" applyNumberFormat="1" applyFont="1" applyFill="1" applyBorder="1" applyAlignment="1" applyProtection="1">
      <alignment horizontal="right" vertical="center"/>
    </xf>
    <xf numFmtId="192" fontId="14" fillId="0" borderId="61" xfId="3" applyNumberFormat="1" applyFont="1" applyFill="1" applyBorder="1" applyAlignment="1" applyProtection="1">
      <alignment vertical="center"/>
    </xf>
    <xf numFmtId="193" fontId="14" fillId="0" borderId="61" xfId="3" applyNumberFormat="1" applyFont="1" applyFill="1" applyBorder="1" applyAlignment="1" applyProtection="1">
      <alignment horizontal="right" vertical="center"/>
    </xf>
    <xf numFmtId="183" fontId="13" fillId="0" borderId="2" xfId="1" applyNumberFormat="1" applyFont="1" applyFill="1" applyBorder="1" applyAlignment="1">
      <alignment horizontal="center" vertical="center"/>
    </xf>
    <xf numFmtId="200" fontId="14" fillId="0" borderId="6" xfId="3" applyNumberFormat="1" applyFont="1" applyFill="1" applyBorder="1" applyAlignment="1" applyProtection="1">
      <alignment horizontal="right" vertical="center"/>
    </xf>
    <xf numFmtId="183" fontId="14" fillId="0" borderId="20" xfId="3" applyNumberFormat="1" applyFont="1" applyFill="1" applyBorder="1" applyAlignment="1" applyProtection="1">
      <alignment horizontal="center" vertical="center"/>
    </xf>
    <xf numFmtId="204" fontId="14" fillId="0" borderId="6" xfId="3" applyNumberFormat="1" applyFont="1" applyFill="1" applyBorder="1" applyAlignment="1" applyProtection="1">
      <alignment horizontal="right" vertical="center"/>
    </xf>
    <xf numFmtId="204" fontId="14" fillId="0" borderId="6" xfId="3" applyNumberFormat="1" applyFont="1" applyFill="1" applyBorder="1" applyAlignment="1" applyProtection="1">
      <alignment vertical="center"/>
    </xf>
    <xf numFmtId="0" fontId="12" fillId="2" borderId="53" xfId="0" applyFont="1" applyFill="1" applyBorder="1" applyAlignment="1">
      <alignment horizontal="center" vertical="center"/>
    </xf>
    <xf numFmtId="0" fontId="12" fillId="2" borderId="54" xfId="0" applyFont="1" applyFill="1" applyBorder="1" applyAlignment="1">
      <alignment horizontal="center" vertical="center"/>
    </xf>
    <xf numFmtId="0" fontId="12" fillId="2" borderId="55" xfId="0" applyFont="1" applyFill="1" applyBorder="1" applyAlignment="1">
      <alignment horizontal="center" vertical="center"/>
    </xf>
    <xf numFmtId="0" fontId="12" fillId="2" borderId="56" xfId="0" applyFont="1" applyFill="1" applyBorder="1" applyAlignment="1">
      <alignment horizontal="center" vertical="center"/>
    </xf>
    <xf numFmtId="0" fontId="12" fillId="2" borderId="57" xfId="0" applyFont="1" applyFill="1" applyBorder="1" applyAlignment="1">
      <alignment horizontal="center" vertical="center"/>
    </xf>
    <xf numFmtId="0" fontId="12" fillId="2" borderId="58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39" xfId="0" applyFont="1" applyFill="1" applyBorder="1" applyAlignment="1">
      <alignment horizontal="center" vertical="center"/>
    </xf>
    <xf numFmtId="195" fontId="12" fillId="2" borderId="0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41" fontId="12" fillId="2" borderId="8" xfId="0" applyNumberFormat="1" applyFont="1" applyFill="1" applyBorder="1" applyAlignment="1">
      <alignment horizontal="center" vertical="center"/>
    </xf>
    <xf numFmtId="41" fontId="12" fillId="2" borderId="40" xfId="0" applyNumberFormat="1" applyFont="1" applyFill="1" applyBorder="1" applyAlignment="1">
      <alignment horizontal="center" vertical="center"/>
    </xf>
    <xf numFmtId="0" fontId="14" fillId="2" borderId="47" xfId="0" applyFont="1" applyFill="1" applyBorder="1" applyAlignment="1">
      <alignment horizontal="center" vertical="center" wrapText="1"/>
    </xf>
    <xf numFmtId="0" fontId="14" fillId="2" borderId="27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41" fontId="12" fillId="2" borderId="16" xfId="0" applyNumberFormat="1" applyFont="1" applyFill="1" applyBorder="1" applyAlignment="1">
      <alignment horizontal="center" vertical="center"/>
    </xf>
    <xf numFmtId="41" fontId="12" fillId="2" borderId="17" xfId="0" applyNumberFormat="1" applyFont="1" applyFill="1" applyBorder="1" applyAlignment="1">
      <alignment horizontal="center" vertical="center"/>
    </xf>
    <xf numFmtId="41" fontId="12" fillId="2" borderId="11" xfId="0" applyNumberFormat="1" applyFont="1" applyFill="1" applyBorder="1" applyAlignment="1">
      <alignment horizontal="center" vertical="center"/>
    </xf>
    <xf numFmtId="41" fontId="12" fillId="2" borderId="0" xfId="0" applyNumberFormat="1" applyFont="1" applyFill="1" applyBorder="1" applyAlignment="1">
      <alignment horizontal="center" vertical="center"/>
    </xf>
    <xf numFmtId="38" fontId="13" fillId="3" borderId="47" xfId="4" applyFont="1" applyFill="1" applyBorder="1" applyAlignment="1" applyProtection="1">
      <alignment horizontal="center" vertical="center"/>
    </xf>
    <xf numFmtId="38" fontId="13" fillId="3" borderId="60" xfId="4" applyFont="1" applyFill="1" applyBorder="1" applyAlignment="1" applyProtection="1">
      <alignment horizontal="center" vertical="center"/>
    </xf>
    <xf numFmtId="0" fontId="13" fillId="3" borderId="47" xfId="0" applyFont="1" applyFill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3" borderId="50" xfId="0" applyFont="1" applyFill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/>
    </xf>
    <xf numFmtId="182" fontId="13" fillId="3" borderId="8" xfId="6" applyNumberFormat="1" applyFont="1" applyFill="1" applyBorder="1" applyAlignment="1" applyProtection="1">
      <alignment horizontal="center" vertical="center"/>
    </xf>
    <xf numFmtId="182" fontId="13" fillId="3" borderId="40" xfId="6" applyNumberFormat="1" applyFont="1" applyFill="1" applyBorder="1" applyAlignment="1" applyProtection="1">
      <alignment horizontal="center" vertical="center"/>
    </xf>
    <xf numFmtId="182" fontId="13" fillId="3" borderId="29" xfId="6" applyNumberFormat="1" applyFont="1" applyFill="1" applyBorder="1" applyAlignment="1" applyProtection="1">
      <alignment horizontal="center" vertical="center"/>
    </xf>
    <xf numFmtId="182" fontId="13" fillId="3" borderId="44" xfId="6" applyNumberFormat="1" applyFont="1" applyFill="1" applyBorder="1" applyAlignment="1" applyProtection="1">
      <alignment horizontal="center" vertical="center"/>
    </xf>
    <xf numFmtId="38" fontId="13" fillId="3" borderId="8" xfId="4" applyFont="1" applyFill="1" applyBorder="1" applyAlignment="1" applyProtection="1">
      <alignment horizontal="center" vertical="center"/>
    </xf>
    <xf numFmtId="38" fontId="13" fillId="3" borderId="50" xfId="4" applyFont="1" applyFill="1" applyBorder="1" applyAlignment="1" applyProtection="1">
      <alignment horizontal="center" vertical="center"/>
    </xf>
    <xf numFmtId="38" fontId="13" fillId="3" borderId="29" xfId="4" applyFont="1" applyFill="1" applyBorder="1" applyAlignment="1" applyProtection="1">
      <alignment horizontal="center" vertical="center"/>
    </xf>
    <xf numFmtId="38" fontId="13" fillId="3" borderId="52" xfId="4" applyFont="1" applyFill="1" applyBorder="1" applyAlignment="1" applyProtection="1">
      <alignment horizontal="center" vertical="center"/>
    </xf>
    <xf numFmtId="0" fontId="13" fillId="6" borderId="2" xfId="0" applyFont="1" applyFill="1" applyBorder="1" applyAlignment="1">
      <alignment horizontal="center" vertical="center" textRotation="255"/>
    </xf>
    <xf numFmtId="0" fontId="13" fillId="3" borderId="2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13" fillId="3" borderId="7" xfId="0" applyFont="1" applyFill="1" applyBorder="1" applyAlignment="1">
      <alignment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/>
    </xf>
    <xf numFmtId="0" fontId="13" fillId="3" borderId="66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textRotation="255"/>
    </xf>
    <xf numFmtId="0" fontId="13" fillId="6" borderId="47" xfId="0" applyFont="1" applyFill="1" applyBorder="1" applyAlignment="1">
      <alignment horizontal="center" vertical="center" textRotation="255"/>
    </xf>
    <xf numFmtId="0" fontId="13" fillId="3" borderId="28" xfId="0" applyFont="1" applyFill="1" applyBorder="1" applyAlignment="1">
      <alignment horizontal="center" vertical="center"/>
    </xf>
    <xf numFmtId="188" fontId="13" fillId="4" borderId="51" xfId="1" applyNumberFormat="1" applyFont="1" applyFill="1" applyBorder="1" applyAlignment="1">
      <alignment vertical="center"/>
    </xf>
    <xf numFmtId="188" fontId="13" fillId="4" borderId="39" xfId="1" applyNumberFormat="1" applyFont="1" applyFill="1" applyBorder="1" applyAlignment="1">
      <alignment vertical="center"/>
    </xf>
    <xf numFmtId="178" fontId="13" fillId="4" borderId="24" xfId="0" applyNumberFormat="1" applyFont="1" applyFill="1" applyBorder="1" applyAlignment="1">
      <alignment vertical="center"/>
    </xf>
    <xf numFmtId="178" fontId="13" fillId="4" borderId="4" xfId="0" applyNumberFormat="1" applyFont="1" applyFill="1" applyBorder="1" applyAlignment="1">
      <alignment vertical="center"/>
    </xf>
    <xf numFmtId="0" fontId="13" fillId="3" borderId="20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3" fillId="6" borderId="16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3" fillId="6" borderId="6" xfId="0" applyFont="1" applyFill="1" applyBorder="1" applyAlignment="1">
      <alignment horizontal="center" vertical="center" wrapText="1"/>
    </xf>
    <xf numFmtId="0" fontId="13" fillId="6" borderId="21" xfId="0" applyFont="1" applyFill="1" applyBorder="1" applyAlignment="1">
      <alignment horizontal="center" vertical="center" textRotation="255"/>
    </xf>
    <xf numFmtId="0" fontId="13" fillId="6" borderId="23" xfId="0" applyFont="1" applyFill="1" applyBorder="1" applyAlignment="1">
      <alignment horizontal="center" vertical="center" textRotation="255"/>
    </xf>
    <xf numFmtId="0" fontId="13" fillId="3" borderId="28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179" fontId="14" fillId="4" borderId="6" xfId="3" applyNumberFormat="1" applyFont="1" applyFill="1" applyBorder="1" applyAlignment="1" applyProtection="1">
      <alignment horizontal="center" vertical="center"/>
    </xf>
    <xf numFmtId="179" fontId="14" fillId="4" borderId="20" xfId="3" applyNumberFormat="1" applyFont="1" applyFill="1" applyBorder="1" applyAlignment="1" applyProtection="1">
      <alignment horizontal="center" vertical="center"/>
    </xf>
    <xf numFmtId="179" fontId="14" fillId="0" borderId="6" xfId="3" applyNumberFormat="1" applyFont="1" applyFill="1" applyBorder="1" applyAlignment="1" applyProtection="1">
      <alignment horizontal="center" vertical="center"/>
    </xf>
    <xf numFmtId="179" fontId="14" fillId="0" borderId="20" xfId="3" applyNumberFormat="1" applyFont="1" applyFill="1" applyBorder="1" applyAlignment="1" applyProtection="1">
      <alignment horizontal="center" vertical="center"/>
    </xf>
    <xf numFmtId="0" fontId="14" fillId="3" borderId="47" xfId="6" applyFont="1" applyFill="1" applyBorder="1" applyAlignment="1" applyProtection="1">
      <alignment horizontal="center" vertical="center"/>
    </xf>
    <xf numFmtId="0" fontId="14" fillId="3" borderId="4" xfId="6" applyFont="1" applyFill="1" applyBorder="1" applyAlignment="1" applyProtection="1">
      <alignment horizontal="center" vertical="center"/>
    </xf>
  </cellXfs>
  <cellStyles count="8">
    <cellStyle name="パーセント" xfId="1" builtinId="5"/>
    <cellStyle name="桁区切り" xfId="2" builtinId="6"/>
    <cellStyle name="桁区切り_★naganaganaga【2Q用】5130_RRZZ得意先別売上高" xfId="3" xr:uid="{00000000-0005-0000-0000-000003000000}"/>
    <cellStyle name="桁区切り_1_1(05)製品別売上まとめ" xfId="4" xr:uid="{00000000-0005-0000-0000-000004000000}"/>
    <cellStyle name="桁区切り_5230_RRZZ製品別売上高" xfId="5" xr:uid="{00000000-0005-0000-0000-000005000000}"/>
    <cellStyle name="標準" xfId="0" builtinId="0"/>
    <cellStyle name="標準_1_1(05)製品別売上まとめ" xfId="6" xr:uid="{00000000-0005-0000-0000-000008000000}"/>
    <cellStyle name="標準_7-1_設備投資・償却費（改造中）" xfId="7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FFCC99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2F2F2"/>
      <color rgb="FFDC00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139854</xdr:colOff>
      <xdr:row>13</xdr:row>
      <xdr:rowOff>53116</xdr:rowOff>
    </xdr:from>
    <xdr:to>
      <xdr:col>7</xdr:col>
      <xdr:colOff>348979</xdr:colOff>
      <xdr:row>13</xdr:row>
      <xdr:rowOff>220054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D82B1770-4F45-4C68-9833-074AF536C8A5}"/>
            </a:ext>
          </a:extLst>
        </xdr:cNvPr>
        <xdr:cNvSpPr txBox="1"/>
      </xdr:nvSpPr>
      <xdr:spPr>
        <a:xfrm>
          <a:off x="5516986" y="3395852"/>
          <a:ext cx="209125" cy="1669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00">
              <a:latin typeface="Yu Gothic UI" panose="020B0500000000000000" pitchFamily="50" charset="-128"/>
              <a:ea typeface="Yu Gothic UI" panose="020B0500000000000000" pitchFamily="50" charset="-128"/>
            </a:rPr>
            <a:t>※</a:t>
          </a:r>
          <a:endParaRPr kumimoji="1" lang="ja-JP" altLang="en-US" sz="1000">
            <a:latin typeface="Yu Gothic UI" panose="020B0500000000000000" pitchFamily="50" charset="-128"/>
            <a:ea typeface="Yu Gothic UI" panose="020B0500000000000000" pitchFamily="50" charset="-128"/>
          </a:endParaRPr>
        </a:p>
      </xdr:txBody>
    </xdr:sp>
    <xdr:clientData/>
  </xdr:twoCellAnchor>
  <xdr:twoCellAnchor>
    <xdr:from>
      <xdr:col>3</xdr:col>
      <xdr:colOff>0</xdr:colOff>
      <xdr:row>9</xdr:row>
      <xdr:rowOff>0</xdr:rowOff>
    </xdr:from>
    <xdr:to>
      <xdr:col>6</xdr:col>
      <xdr:colOff>0</xdr:colOff>
      <xdr:row>12</xdr:row>
      <xdr:rowOff>6141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 bwMode="auto">
        <a:xfrm flipV="1">
          <a:off x="1623443" y="2342311"/>
          <a:ext cx="2336321" cy="922698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7</xdr:col>
      <xdr:colOff>141292</xdr:colOff>
      <xdr:row>12</xdr:row>
      <xdr:rowOff>47364</xdr:rowOff>
    </xdr:from>
    <xdr:to>
      <xdr:col>7</xdr:col>
      <xdr:colOff>350417</xdr:colOff>
      <xdr:row>12</xdr:row>
      <xdr:rowOff>214302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4A925E0-BB84-44FA-8AE9-78CAC1DBCD85}"/>
            </a:ext>
          </a:extLst>
        </xdr:cNvPr>
        <xdr:cNvSpPr txBox="1"/>
      </xdr:nvSpPr>
      <xdr:spPr>
        <a:xfrm>
          <a:off x="5518424" y="3124119"/>
          <a:ext cx="209125" cy="1669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00">
              <a:latin typeface="Yu Gothic UI" panose="020B0500000000000000" pitchFamily="50" charset="-128"/>
              <a:ea typeface="Yu Gothic UI" panose="020B0500000000000000" pitchFamily="50" charset="-128"/>
            </a:rPr>
            <a:t>※</a:t>
          </a:r>
          <a:endParaRPr kumimoji="1" lang="ja-JP" altLang="en-US" sz="1000">
            <a:latin typeface="Yu Gothic UI" panose="020B0500000000000000" pitchFamily="50" charset="-128"/>
            <a:ea typeface="Yu Gothic UI" panose="020B05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40</xdr:row>
      <xdr:rowOff>0</xdr:rowOff>
    </xdr:from>
    <xdr:to>
      <xdr:col>1</xdr:col>
      <xdr:colOff>17127</xdr:colOff>
      <xdr:row>41</xdr:row>
      <xdr:rowOff>20932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0" y="6896100"/>
          <a:ext cx="142857" cy="1809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24</xdr:row>
      <xdr:rowOff>0</xdr:rowOff>
    </xdr:from>
    <xdr:to>
      <xdr:col>1</xdr:col>
      <xdr:colOff>17127</xdr:colOff>
      <xdr:row>25</xdr:row>
      <xdr:rowOff>20932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4B06B55-476D-4863-977C-04DFDBA3F2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315200"/>
          <a:ext cx="131427" cy="1771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20"/>
  <sheetViews>
    <sheetView tabSelected="1" zoomScale="106" zoomScaleNormal="120" workbookViewId="0"/>
  </sheetViews>
  <sheetFormatPr defaultColWidth="9" defaultRowHeight="10.8"/>
  <cols>
    <col min="1" max="1" width="1.6640625" style="1" customWidth="1"/>
    <col min="2" max="10" width="12.77734375" style="1" customWidth="1"/>
    <col min="11" max="11" width="1" style="1" customWidth="1"/>
    <col min="12" max="12" width="5.21875" style="1" customWidth="1"/>
    <col min="13" max="16384" width="9" style="1"/>
  </cols>
  <sheetData>
    <row r="1" spans="2:13" s="20" customFormat="1" ht="16.2" customHeight="1">
      <c r="B1" s="42" t="s">
        <v>71</v>
      </c>
    </row>
    <row r="2" spans="2:13" s="20" customFormat="1" ht="16.2" customHeight="1"/>
    <row r="3" spans="2:13" s="20" customFormat="1" ht="21" customHeight="1">
      <c r="B3" s="297"/>
      <c r="C3" s="298"/>
      <c r="D3" s="21"/>
      <c r="E3" s="22"/>
      <c r="F3" s="22"/>
      <c r="G3" s="22"/>
      <c r="H3" s="22"/>
      <c r="I3" s="22"/>
      <c r="J3" s="23"/>
      <c r="K3" s="24"/>
      <c r="L3" s="25"/>
    </row>
    <row r="4" spans="2:13" s="20" customFormat="1" ht="21" customHeight="1">
      <c r="B4" s="299"/>
      <c r="C4" s="300"/>
      <c r="D4" s="303"/>
      <c r="E4" s="304"/>
      <c r="F4" s="304"/>
      <c r="G4" s="309" t="s">
        <v>66</v>
      </c>
      <c r="H4" s="310"/>
      <c r="I4" s="310"/>
      <c r="J4" s="311"/>
      <c r="K4" s="26"/>
      <c r="L4" s="25"/>
      <c r="M4" s="25"/>
    </row>
    <row r="5" spans="2:13" s="20" customFormat="1" ht="21" customHeight="1">
      <c r="B5" s="299"/>
      <c r="C5" s="300"/>
      <c r="D5" s="305" t="s">
        <v>115</v>
      </c>
      <c r="E5" s="306"/>
      <c r="F5" s="307"/>
      <c r="G5" s="27"/>
      <c r="H5" s="27"/>
      <c r="I5" s="304"/>
      <c r="J5" s="308"/>
      <c r="K5" s="24"/>
      <c r="L5" s="25"/>
    </row>
    <row r="6" spans="2:13" s="33" customFormat="1" ht="21" customHeight="1">
      <c r="B6" s="301"/>
      <c r="C6" s="302"/>
      <c r="D6" s="28" t="s">
        <v>2</v>
      </c>
      <c r="E6" s="29" t="s">
        <v>3</v>
      </c>
      <c r="F6" s="29" t="s">
        <v>4</v>
      </c>
      <c r="G6" s="30" t="s">
        <v>2</v>
      </c>
      <c r="H6" s="30" t="s">
        <v>88</v>
      </c>
      <c r="I6" s="31" t="s">
        <v>89</v>
      </c>
      <c r="J6" s="30" t="s">
        <v>4</v>
      </c>
      <c r="K6" s="32"/>
    </row>
    <row r="7" spans="2:13" s="20" customFormat="1" ht="21" customHeight="1">
      <c r="B7" s="314" t="s">
        <v>6</v>
      </c>
      <c r="C7" s="41" t="s">
        <v>60</v>
      </c>
      <c r="D7" s="228">
        <v>134</v>
      </c>
      <c r="E7" s="238">
        <v>141</v>
      </c>
      <c r="F7" s="34">
        <f>E7-D7</f>
        <v>7</v>
      </c>
      <c r="G7" s="228">
        <v>135.5</v>
      </c>
      <c r="H7" s="247">
        <v>131.80000000000001</v>
      </c>
      <c r="I7" s="229">
        <v>140.5</v>
      </c>
      <c r="J7" s="230">
        <f t="shared" ref="J7:J12" si="0">I7-G7</f>
        <v>5</v>
      </c>
      <c r="K7" s="35"/>
    </row>
    <row r="8" spans="2:13" s="20" customFormat="1" ht="21" customHeight="1">
      <c r="B8" s="315"/>
      <c r="C8" s="41" t="s">
        <v>61</v>
      </c>
      <c r="D8" s="228">
        <v>138.69999999999999</v>
      </c>
      <c r="E8" s="238">
        <v>153.4</v>
      </c>
      <c r="F8" s="34">
        <f>E8-D8</f>
        <v>14.700000000000017</v>
      </c>
      <c r="G8" s="228">
        <v>141</v>
      </c>
      <c r="H8" s="238">
        <v>142.4</v>
      </c>
      <c r="I8" s="229">
        <v>151.69999999999999</v>
      </c>
      <c r="J8" s="230">
        <f t="shared" si="0"/>
        <v>10.699999999999989</v>
      </c>
      <c r="K8" s="35"/>
    </row>
    <row r="9" spans="2:13" s="20" customFormat="1" ht="21" customHeight="1">
      <c r="B9" s="316"/>
      <c r="C9" s="41" t="s">
        <v>54</v>
      </c>
      <c r="D9" s="231">
        <v>19.899999999999999</v>
      </c>
      <c r="E9" s="239">
        <v>19.7</v>
      </c>
      <c r="F9" s="34">
        <f>E9-D9</f>
        <v>-0.19999999999999929</v>
      </c>
      <c r="G9" s="228">
        <v>19.745000000000001</v>
      </c>
      <c r="H9" s="238">
        <v>18.8</v>
      </c>
      <c r="I9" s="229">
        <v>19.600000000000001</v>
      </c>
      <c r="J9" s="230">
        <f t="shared" si="0"/>
        <v>-0.14499999999999957</v>
      </c>
      <c r="K9" s="35"/>
    </row>
    <row r="10" spans="2:13" s="20" customFormat="1" ht="21" customHeight="1">
      <c r="B10" s="314" t="s">
        <v>5</v>
      </c>
      <c r="C10" s="41" t="s">
        <v>60</v>
      </c>
      <c r="D10" s="312"/>
      <c r="E10" s="313"/>
      <c r="F10" s="313"/>
      <c r="G10" s="260">
        <v>21</v>
      </c>
      <c r="H10" s="248">
        <v>24</v>
      </c>
      <c r="I10" s="260">
        <v>24</v>
      </c>
      <c r="J10" s="232">
        <f t="shared" si="0"/>
        <v>3</v>
      </c>
      <c r="K10" s="36"/>
    </row>
    <row r="11" spans="2:13" s="20" customFormat="1" ht="21" customHeight="1">
      <c r="B11" s="315"/>
      <c r="C11" s="41" t="s">
        <v>61</v>
      </c>
      <c r="D11" s="319"/>
      <c r="E11" s="320"/>
      <c r="F11" s="320"/>
      <c r="G11" s="260">
        <v>6</v>
      </c>
      <c r="H11" s="240">
        <v>9</v>
      </c>
      <c r="I11" s="260">
        <v>9</v>
      </c>
      <c r="J11" s="232">
        <f t="shared" si="0"/>
        <v>3</v>
      </c>
      <c r="K11" s="36"/>
    </row>
    <row r="12" spans="2:13" s="20" customFormat="1" ht="21" customHeight="1">
      <c r="B12" s="316"/>
      <c r="C12" s="41" t="s">
        <v>54</v>
      </c>
      <c r="D12" s="317"/>
      <c r="E12" s="318"/>
      <c r="F12" s="318"/>
      <c r="G12" s="260">
        <v>157</v>
      </c>
      <c r="H12" s="240">
        <v>167</v>
      </c>
      <c r="I12" s="260">
        <v>167</v>
      </c>
      <c r="J12" s="261">
        <f t="shared" si="0"/>
        <v>10</v>
      </c>
      <c r="K12" s="36"/>
    </row>
    <row r="13" spans="2:13" s="20" customFormat="1" ht="21" customHeight="1">
      <c r="B13" s="314" t="s">
        <v>70</v>
      </c>
      <c r="C13" s="41" t="s">
        <v>0</v>
      </c>
      <c r="D13" s="233">
        <v>358</v>
      </c>
      <c r="E13" s="240">
        <v>426</v>
      </c>
      <c r="F13" s="37">
        <f>(E13-D13)/D13</f>
        <v>0.18994413407821228</v>
      </c>
      <c r="G13" s="233">
        <v>792.20198000000005</v>
      </c>
      <c r="H13" s="234">
        <v>914.62270000000012</v>
      </c>
      <c r="I13" s="240">
        <v>908</v>
      </c>
      <c r="J13" s="235">
        <f>(I13-G13)/G13</f>
        <v>0.14617234357328915</v>
      </c>
      <c r="K13" s="38"/>
    </row>
    <row r="14" spans="2:13" s="20" customFormat="1" ht="21" customHeight="1">
      <c r="B14" s="316"/>
      <c r="C14" s="41" t="s">
        <v>1</v>
      </c>
      <c r="D14" s="233">
        <v>843</v>
      </c>
      <c r="E14" s="240">
        <v>900</v>
      </c>
      <c r="F14" s="37">
        <f>(E14-D14)/D14</f>
        <v>6.7615658362989328E-2</v>
      </c>
      <c r="G14" s="233">
        <v>1696.4871333333331</v>
      </c>
      <c r="H14" s="236">
        <v>1940.4018000000001</v>
      </c>
      <c r="I14" s="236">
        <v>1852</v>
      </c>
      <c r="J14" s="237">
        <f>(I14-G14)/G14</f>
        <v>9.1667578027018901E-2</v>
      </c>
      <c r="K14" s="38"/>
    </row>
    <row r="15" spans="2:13" s="20" customFormat="1" ht="16.2" customHeight="1">
      <c r="I15" s="39"/>
      <c r="J15" s="22"/>
    </row>
    <row r="16" spans="2:13" s="20" customFormat="1" ht="16.2" customHeight="1">
      <c r="H16" s="40" t="s">
        <v>126</v>
      </c>
      <c r="J16" s="25"/>
    </row>
    <row r="17" spans="9:9" ht="16.2" customHeight="1"/>
    <row r="18" spans="9:9" ht="16.2" customHeight="1"/>
    <row r="19" spans="9:9" ht="16.2" customHeight="1">
      <c r="I19"/>
    </row>
    <row r="20" spans="9:9" ht="16.2" customHeight="1"/>
  </sheetData>
  <mergeCells count="11">
    <mergeCell ref="D10:F10"/>
    <mergeCell ref="B7:B9"/>
    <mergeCell ref="B10:B12"/>
    <mergeCell ref="D12:F12"/>
    <mergeCell ref="B13:B14"/>
    <mergeCell ref="D11:F11"/>
    <mergeCell ref="B3:C6"/>
    <mergeCell ref="D4:F4"/>
    <mergeCell ref="D5:F5"/>
    <mergeCell ref="I5:J5"/>
    <mergeCell ref="G4:J4"/>
  </mergeCells>
  <phoneticPr fontId="2"/>
  <pageMargins left="0.15748031496062992" right="0.15748031496062992" top="0.98425196850393704" bottom="0.98425196850393704" header="0.51181102362204722" footer="0.51181102362204722"/>
  <pageSetup paperSize="9" scale="8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Q37"/>
  <sheetViews>
    <sheetView showGridLines="0" zoomScaleNormal="100" zoomScaleSheetLayoutView="100" workbookViewId="0"/>
  </sheetViews>
  <sheetFormatPr defaultRowHeight="13.2"/>
  <cols>
    <col min="1" max="2" width="1.6640625" customWidth="1"/>
    <col min="3" max="4" width="1.44140625" customWidth="1"/>
    <col min="5" max="5" width="21.6640625" customWidth="1"/>
    <col min="6" max="6" width="1.44140625" customWidth="1"/>
    <col min="7" max="13" width="10.21875" customWidth="1"/>
    <col min="15" max="15" width="10" bestFit="1" customWidth="1"/>
    <col min="17" max="17" width="10" bestFit="1" customWidth="1"/>
  </cols>
  <sheetData>
    <row r="1" spans="2:17" ht="19.2">
      <c r="B1" s="43" t="s">
        <v>68</v>
      </c>
      <c r="C1" s="14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2:17" ht="1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209" t="s">
        <v>72</v>
      </c>
    </row>
    <row r="3" spans="2:17" ht="16.8">
      <c r="B3" s="15"/>
      <c r="C3" s="44"/>
      <c r="D3" s="44"/>
      <c r="E3" s="44"/>
      <c r="F3" s="44"/>
      <c r="G3" s="321" t="s">
        <v>116</v>
      </c>
      <c r="H3" s="321"/>
      <c r="I3" s="321" t="s">
        <v>117</v>
      </c>
      <c r="J3" s="321"/>
      <c r="K3" s="45"/>
      <c r="L3" s="45"/>
      <c r="M3" s="323" t="s">
        <v>73</v>
      </c>
      <c r="O3" s="244"/>
      <c r="P3" s="245"/>
      <c r="Q3" s="246"/>
    </row>
    <row r="4" spans="2:17" ht="16.8">
      <c r="B4" s="16"/>
      <c r="C4" s="46"/>
      <c r="D4" s="46"/>
      <c r="E4" s="46" t="s">
        <v>18</v>
      </c>
      <c r="F4" s="46"/>
      <c r="G4" s="322"/>
      <c r="H4" s="322"/>
      <c r="I4" s="322"/>
      <c r="J4" s="322"/>
      <c r="K4" s="47" t="s">
        <v>38</v>
      </c>
      <c r="L4" s="47" t="s">
        <v>19</v>
      </c>
      <c r="M4" s="324"/>
    </row>
    <row r="5" spans="2:17" ht="16.8">
      <c r="B5" s="17"/>
      <c r="C5" s="46"/>
      <c r="D5" s="46"/>
      <c r="E5" s="46"/>
      <c r="F5" s="46"/>
      <c r="G5" s="48" t="s">
        <v>20</v>
      </c>
      <c r="H5" s="49" t="s">
        <v>22</v>
      </c>
      <c r="I5" s="50" t="s">
        <v>20</v>
      </c>
      <c r="J5" s="51" t="s">
        <v>22</v>
      </c>
      <c r="K5" s="47"/>
      <c r="L5" s="47"/>
      <c r="M5" s="325"/>
    </row>
    <row r="6" spans="2:17" ht="15">
      <c r="B6" s="8"/>
      <c r="C6" s="52"/>
      <c r="D6" s="53"/>
      <c r="E6" s="54" t="s">
        <v>25</v>
      </c>
      <c r="F6" s="55"/>
      <c r="G6" s="56">
        <v>14087.64</v>
      </c>
      <c r="H6" s="57">
        <v>46.6</v>
      </c>
      <c r="I6" s="56">
        <v>17290.48</v>
      </c>
      <c r="J6" s="57">
        <v>49.21</v>
      </c>
      <c r="K6" s="58">
        <v>3202.84</v>
      </c>
      <c r="L6" s="59">
        <v>22.7</v>
      </c>
      <c r="M6" s="59">
        <v>21.3</v>
      </c>
    </row>
    <row r="7" spans="2:17" ht="15">
      <c r="B7" s="8"/>
      <c r="C7" s="60"/>
      <c r="D7" s="61"/>
      <c r="E7" s="62" t="s">
        <v>26</v>
      </c>
      <c r="F7" s="63"/>
      <c r="G7" s="64">
        <v>794.91</v>
      </c>
      <c r="H7" s="65">
        <v>2.6</v>
      </c>
      <c r="I7" s="64">
        <v>835.46</v>
      </c>
      <c r="J7" s="65">
        <v>2.4</v>
      </c>
      <c r="K7" s="66">
        <v>40.550000000000068</v>
      </c>
      <c r="L7" s="67">
        <v>5.0999999999999996</v>
      </c>
      <c r="M7" s="67">
        <v>4</v>
      </c>
    </row>
    <row r="8" spans="2:17" ht="15">
      <c r="B8" s="8"/>
      <c r="C8" s="60"/>
      <c r="D8" s="68"/>
      <c r="E8" s="69" t="s">
        <v>27</v>
      </c>
      <c r="F8" s="70"/>
      <c r="G8" s="71">
        <v>260.11</v>
      </c>
      <c r="H8" s="72">
        <v>0.9</v>
      </c>
      <c r="I8" s="71">
        <v>233.78</v>
      </c>
      <c r="J8" s="72">
        <v>0.7</v>
      </c>
      <c r="K8" s="73">
        <v>-26.330000000000013</v>
      </c>
      <c r="L8" s="74">
        <v>-10.1</v>
      </c>
      <c r="M8" s="74">
        <v>-10.5</v>
      </c>
    </row>
    <row r="9" spans="2:17" ht="19.5" customHeight="1">
      <c r="B9" s="8"/>
      <c r="C9" s="75"/>
      <c r="D9" s="76"/>
      <c r="E9" s="77" t="s">
        <v>41</v>
      </c>
      <c r="F9" s="78"/>
      <c r="G9" s="79">
        <v>15142.66</v>
      </c>
      <c r="H9" s="80">
        <v>50.1</v>
      </c>
      <c r="I9" s="79">
        <v>18359.719999999998</v>
      </c>
      <c r="J9" s="80">
        <v>52.3</v>
      </c>
      <c r="K9" s="81">
        <v>3217.0599999999977</v>
      </c>
      <c r="L9" s="82">
        <v>21.2</v>
      </c>
      <c r="M9" s="83">
        <v>19.899999999999999</v>
      </c>
    </row>
    <row r="10" spans="2:17" ht="14.25" customHeight="1">
      <c r="B10" s="8"/>
      <c r="C10" s="53"/>
      <c r="D10" s="84"/>
      <c r="E10" s="54" t="s">
        <v>51</v>
      </c>
      <c r="F10" s="55"/>
      <c r="G10" s="85">
        <v>1949.26</v>
      </c>
      <c r="H10" s="86">
        <v>6.6</v>
      </c>
      <c r="I10" s="85">
        <v>2183.37</v>
      </c>
      <c r="J10" s="86">
        <v>6.2</v>
      </c>
      <c r="K10" s="87">
        <v>234.1099999999999</v>
      </c>
      <c r="L10" s="88">
        <v>12</v>
      </c>
      <c r="M10" s="88">
        <v>8.9</v>
      </c>
    </row>
    <row r="11" spans="2:17" ht="14.25" customHeight="1">
      <c r="B11" s="8"/>
      <c r="C11" s="89"/>
      <c r="D11" s="90"/>
      <c r="E11" s="62" t="s">
        <v>53</v>
      </c>
      <c r="F11" s="63"/>
      <c r="G11" s="91">
        <v>1224.22</v>
      </c>
      <c r="H11" s="92">
        <v>4.0999999999999996</v>
      </c>
      <c r="I11" s="91">
        <v>1340.92</v>
      </c>
      <c r="J11" s="92">
        <v>3.8</v>
      </c>
      <c r="K11" s="66">
        <v>116.70000000000005</v>
      </c>
      <c r="L11" s="93">
        <v>9.5</v>
      </c>
      <c r="M11" s="93">
        <v>2.5</v>
      </c>
    </row>
    <row r="12" spans="2:17" ht="14.25" customHeight="1">
      <c r="B12" s="8"/>
      <c r="C12" s="61"/>
      <c r="D12" s="94"/>
      <c r="E12" s="95" t="s">
        <v>56</v>
      </c>
      <c r="F12" s="96"/>
      <c r="G12" s="97">
        <v>1001.3</v>
      </c>
      <c r="H12" s="98">
        <v>3.3</v>
      </c>
      <c r="I12" s="97">
        <v>1093.9000000000001</v>
      </c>
      <c r="J12" s="98">
        <v>3.1</v>
      </c>
      <c r="K12" s="99">
        <v>92.600000000000136</v>
      </c>
      <c r="L12" s="100">
        <v>9.1999999999999993</v>
      </c>
      <c r="M12" s="100">
        <v>3</v>
      </c>
    </row>
    <row r="13" spans="2:17" ht="14.25" customHeight="1">
      <c r="B13" s="8"/>
      <c r="C13" s="61"/>
      <c r="D13" s="94"/>
      <c r="E13" s="95" t="s">
        <v>57</v>
      </c>
      <c r="F13" s="96"/>
      <c r="G13" s="97">
        <v>222.92</v>
      </c>
      <c r="H13" s="98">
        <v>0.7</v>
      </c>
      <c r="I13" s="97">
        <v>247.02</v>
      </c>
      <c r="J13" s="98">
        <v>0.7</v>
      </c>
      <c r="K13" s="99">
        <v>24.100000000000023</v>
      </c>
      <c r="L13" s="100">
        <v>10.8</v>
      </c>
      <c r="M13" s="100">
        <v>0.3</v>
      </c>
    </row>
    <row r="14" spans="2:17" ht="14.25" customHeight="1">
      <c r="B14" s="8"/>
      <c r="C14" s="61"/>
      <c r="D14" s="94"/>
      <c r="E14" s="287" t="s">
        <v>45</v>
      </c>
      <c r="F14" s="96"/>
      <c r="G14" s="288">
        <v>702.52</v>
      </c>
      <c r="H14" s="289">
        <v>2.2999999999999998</v>
      </c>
      <c r="I14" s="288">
        <v>1132.96</v>
      </c>
      <c r="J14" s="289">
        <v>3.2</v>
      </c>
      <c r="K14" s="290">
        <v>430.44000000000005</v>
      </c>
      <c r="L14" s="291">
        <v>61.3</v>
      </c>
      <c r="M14" s="291">
        <v>57.7</v>
      </c>
    </row>
    <row r="15" spans="2:17" ht="14.25" customHeight="1">
      <c r="B15" s="8"/>
      <c r="C15" s="61"/>
      <c r="D15" s="94"/>
      <c r="E15" s="287" t="s">
        <v>33</v>
      </c>
      <c r="F15" s="96"/>
      <c r="G15" s="288">
        <v>871.42</v>
      </c>
      <c r="H15" s="289">
        <v>2.9</v>
      </c>
      <c r="I15" s="288">
        <v>1046.3499999999999</v>
      </c>
      <c r="J15" s="289">
        <v>3</v>
      </c>
      <c r="K15" s="290">
        <v>174.92999999999995</v>
      </c>
      <c r="L15" s="291">
        <v>20.100000000000001</v>
      </c>
      <c r="M15" s="291">
        <v>13.3</v>
      </c>
    </row>
    <row r="16" spans="2:17" ht="14.25" customHeight="1">
      <c r="B16" s="8"/>
      <c r="C16" s="61"/>
      <c r="D16" s="94"/>
      <c r="E16" s="287" t="s">
        <v>32</v>
      </c>
      <c r="F16" s="96"/>
      <c r="G16" s="288">
        <v>811.62</v>
      </c>
      <c r="H16" s="289">
        <v>2.7</v>
      </c>
      <c r="I16" s="288">
        <v>857.86</v>
      </c>
      <c r="J16" s="289">
        <v>2.4</v>
      </c>
      <c r="K16" s="290">
        <v>46.240000000000009</v>
      </c>
      <c r="L16" s="291">
        <v>5.7</v>
      </c>
      <c r="M16" s="291">
        <v>0.8</v>
      </c>
    </row>
    <row r="17" spans="2:15" ht="14.25" customHeight="1">
      <c r="B17" s="8"/>
      <c r="C17" s="61"/>
      <c r="D17" s="94"/>
      <c r="E17" s="287" t="s">
        <v>28</v>
      </c>
      <c r="F17" s="96"/>
      <c r="G17" s="288">
        <v>670.23</v>
      </c>
      <c r="H17" s="289">
        <v>2.2000000000000002</v>
      </c>
      <c r="I17" s="288">
        <v>774.23</v>
      </c>
      <c r="J17" s="289">
        <v>2.2000000000000002</v>
      </c>
      <c r="K17" s="290">
        <v>104</v>
      </c>
      <c r="L17" s="291">
        <v>15.5</v>
      </c>
      <c r="M17" s="291">
        <v>14.8</v>
      </c>
    </row>
    <row r="18" spans="2:15" ht="14.25" customHeight="1">
      <c r="B18" s="8"/>
      <c r="C18" s="61"/>
      <c r="D18" s="94"/>
      <c r="E18" s="287" t="s">
        <v>36</v>
      </c>
      <c r="F18" s="96"/>
      <c r="G18" s="288">
        <v>553.84</v>
      </c>
      <c r="H18" s="289">
        <v>1.8</v>
      </c>
      <c r="I18" s="288">
        <v>607.47</v>
      </c>
      <c r="J18" s="289">
        <v>1.7</v>
      </c>
      <c r="K18" s="290">
        <v>53.629999999999995</v>
      </c>
      <c r="L18" s="291">
        <v>9.6999999999999993</v>
      </c>
      <c r="M18" s="291">
        <v>5.8</v>
      </c>
    </row>
    <row r="19" spans="2:15" ht="14.25" customHeight="1">
      <c r="B19" s="8"/>
      <c r="C19" s="61"/>
      <c r="D19" s="94"/>
      <c r="E19" s="95" t="s">
        <v>29</v>
      </c>
      <c r="F19" s="96"/>
      <c r="G19" s="97">
        <v>535.64</v>
      </c>
      <c r="H19" s="98">
        <v>1.8</v>
      </c>
      <c r="I19" s="97">
        <v>589.22</v>
      </c>
      <c r="J19" s="98">
        <v>1.7</v>
      </c>
      <c r="K19" s="99">
        <v>53.580000000000041</v>
      </c>
      <c r="L19" s="100">
        <v>10</v>
      </c>
      <c r="M19" s="100">
        <v>8.6999999999999993</v>
      </c>
    </row>
    <row r="20" spans="2:15" ht="14.25" customHeight="1">
      <c r="B20" s="8"/>
      <c r="C20" s="61"/>
      <c r="D20" s="94"/>
      <c r="E20" s="95" t="s">
        <v>59</v>
      </c>
      <c r="F20" s="96"/>
      <c r="G20" s="97">
        <v>464.81</v>
      </c>
      <c r="H20" s="98">
        <v>1.5</v>
      </c>
      <c r="I20" s="97">
        <v>575.17999999999995</v>
      </c>
      <c r="J20" s="98">
        <v>1.6</v>
      </c>
      <c r="K20" s="99">
        <v>110.36999999999995</v>
      </c>
      <c r="L20" s="100">
        <v>23.7</v>
      </c>
      <c r="M20" s="100">
        <v>23.6</v>
      </c>
    </row>
    <row r="21" spans="2:15" ht="14.25" customHeight="1">
      <c r="B21" s="8"/>
      <c r="C21" s="61"/>
      <c r="D21" s="94"/>
      <c r="E21" s="95" t="s">
        <v>31</v>
      </c>
      <c r="F21" s="96"/>
      <c r="G21" s="97">
        <v>449.04</v>
      </c>
      <c r="H21" s="98">
        <v>1.5</v>
      </c>
      <c r="I21" s="97">
        <v>472.92</v>
      </c>
      <c r="J21" s="98">
        <v>1.3</v>
      </c>
      <c r="K21" s="99">
        <v>23.879999999999995</v>
      </c>
      <c r="L21" s="100">
        <v>5.3</v>
      </c>
      <c r="M21" s="100">
        <v>1.6</v>
      </c>
    </row>
    <row r="22" spans="2:15" ht="15">
      <c r="B22" s="8"/>
      <c r="C22" s="61"/>
      <c r="D22" s="94"/>
      <c r="E22" s="95" t="s">
        <v>34</v>
      </c>
      <c r="F22" s="96"/>
      <c r="G22" s="97">
        <v>339.75</v>
      </c>
      <c r="H22" s="98">
        <v>1.1000000000000001</v>
      </c>
      <c r="I22" s="97">
        <v>332.57</v>
      </c>
      <c r="J22" s="98">
        <v>0.9</v>
      </c>
      <c r="K22" s="99">
        <v>-7.1800000000000068</v>
      </c>
      <c r="L22" s="100">
        <v>-2.1</v>
      </c>
      <c r="M22" s="100">
        <v>-8.5</v>
      </c>
    </row>
    <row r="23" spans="2:15" ht="15">
      <c r="B23" s="8"/>
      <c r="C23" s="61"/>
      <c r="D23" s="94"/>
      <c r="E23" s="95" t="s">
        <v>30</v>
      </c>
      <c r="F23" s="96"/>
      <c r="G23" s="97">
        <v>268.08</v>
      </c>
      <c r="H23" s="98">
        <v>0.9</v>
      </c>
      <c r="I23" s="97">
        <v>272.86</v>
      </c>
      <c r="J23" s="98">
        <v>0.8</v>
      </c>
      <c r="K23" s="99">
        <v>4.7800000000000296</v>
      </c>
      <c r="L23" s="100">
        <v>1.8</v>
      </c>
      <c r="M23" s="100">
        <v>-2.2000000000000002</v>
      </c>
    </row>
    <row r="24" spans="2:15" ht="15">
      <c r="B24" s="8"/>
      <c r="C24" s="61"/>
      <c r="D24" s="94"/>
      <c r="E24" s="95" t="s">
        <v>35</v>
      </c>
      <c r="F24" s="101"/>
      <c r="G24" s="97">
        <v>234.46</v>
      </c>
      <c r="H24" s="98">
        <v>0.8</v>
      </c>
      <c r="I24" s="97">
        <v>245.97</v>
      </c>
      <c r="J24" s="98">
        <v>0.7</v>
      </c>
      <c r="K24" s="99">
        <v>11.509999999999991</v>
      </c>
      <c r="L24" s="100">
        <v>4.9000000000000004</v>
      </c>
      <c r="M24" s="100">
        <v>-4.5</v>
      </c>
    </row>
    <row r="25" spans="2:15" ht="15">
      <c r="B25" s="8"/>
      <c r="C25" s="61"/>
      <c r="D25" s="94"/>
      <c r="E25" s="95" t="s">
        <v>63</v>
      </c>
      <c r="F25" s="101"/>
      <c r="G25" s="97">
        <v>180.69</v>
      </c>
      <c r="H25" s="98">
        <v>0.6</v>
      </c>
      <c r="I25" s="97">
        <v>189.49</v>
      </c>
      <c r="J25" s="98">
        <v>0.5</v>
      </c>
      <c r="K25" s="99">
        <v>8.8000000000000114</v>
      </c>
      <c r="L25" s="100">
        <v>4.9000000000000004</v>
      </c>
      <c r="M25" s="100">
        <v>-4.9000000000000004</v>
      </c>
    </row>
    <row r="26" spans="2:15" ht="15">
      <c r="B26" s="8"/>
      <c r="C26" s="61"/>
      <c r="D26" s="94"/>
      <c r="E26" s="95" t="s">
        <v>42</v>
      </c>
      <c r="F26" s="96"/>
      <c r="G26" s="97">
        <v>143.01</v>
      </c>
      <c r="H26" s="98">
        <v>0.5</v>
      </c>
      <c r="I26" s="97">
        <v>178</v>
      </c>
      <c r="J26" s="98">
        <v>0.5</v>
      </c>
      <c r="K26" s="99">
        <v>34.990000000000009</v>
      </c>
      <c r="L26" s="100">
        <v>24.5</v>
      </c>
      <c r="M26" s="100">
        <v>16.899999999999999</v>
      </c>
    </row>
    <row r="27" spans="2:15" ht="15">
      <c r="B27" s="18"/>
      <c r="C27" s="68"/>
      <c r="D27" s="102"/>
      <c r="E27" s="103" t="s">
        <v>37</v>
      </c>
      <c r="F27" s="104"/>
      <c r="G27" s="71">
        <v>2158.92</v>
      </c>
      <c r="H27" s="72">
        <v>7.1</v>
      </c>
      <c r="I27" s="71">
        <v>2567.14</v>
      </c>
      <c r="J27" s="72">
        <v>7.3</v>
      </c>
      <c r="K27" s="73">
        <v>408.2199999999998</v>
      </c>
      <c r="L27" s="74">
        <v>18.899999999999999</v>
      </c>
      <c r="M27" s="100">
        <v>14.3</v>
      </c>
    </row>
    <row r="28" spans="2:15" ht="15">
      <c r="B28" s="9"/>
      <c r="C28" s="105"/>
      <c r="D28" s="105"/>
      <c r="E28" s="106" t="s">
        <v>46</v>
      </c>
      <c r="F28" s="106"/>
      <c r="G28" s="107">
        <v>26700.17</v>
      </c>
      <c r="H28" s="108">
        <v>88.4</v>
      </c>
      <c r="I28" s="107">
        <v>31726.229999999996</v>
      </c>
      <c r="J28" s="108">
        <v>90.3</v>
      </c>
      <c r="K28" s="109">
        <v>5026.0599999999977</v>
      </c>
      <c r="L28" s="110">
        <v>18.8</v>
      </c>
      <c r="M28" s="110">
        <v>16.2</v>
      </c>
    </row>
    <row r="29" spans="2:15" ht="15">
      <c r="B29" s="19"/>
      <c r="C29" s="111"/>
      <c r="D29" s="111"/>
      <c r="E29" s="112" t="s">
        <v>50</v>
      </c>
      <c r="F29" s="112"/>
      <c r="G29" s="113">
        <v>3500.71</v>
      </c>
      <c r="H29" s="114">
        <v>11.6</v>
      </c>
      <c r="I29" s="113">
        <v>3408.72</v>
      </c>
      <c r="J29" s="114">
        <v>9.6999999999999993</v>
      </c>
      <c r="K29" s="115">
        <v>-91.990000000000236</v>
      </c>
      <c r="L29" s="116">
        <v>-2.6</v>
      </c>
      <c r="M29" s="116">
        <v>-4.3</v>
      </c>
      <c r="O29" s="243"/>
    </row>
    <row r="30" spans="2:15" ht="15">
      <c r="B30" s="10"/>
      <c r="C30" s="117"/>
      <c r="D30" s="117"/>
      <c r="E30" s="118" t="s">
        <v>24</v>
      </c>
      <c r="F30" s="118"/>
      <c r="G30" s="107">
        <v>30201.14488</v>
      </c>
      <c r="H30" s="108">
        <v>100</v>
      </c>
      <c r="I30" s="107">
        <v>35134.975099999996</v>
      </c>
      <c r="J30" s="108">
        <v>100</v>
      </c>
      <c r="K30" s="109">
        <v>4933.8302199999962</v>
      </c>
      <c r="L30" s="110">
        <v>16.3</v>
      </c>
      <c r="M30" s="110">
        <v>13.8</v>
      </c>
    </row>
    <row r="31" spans="2:15" ht="4.5" customHeight="1"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2:15" ht="16.8">
      <c r="E32" s="40" t="s">
        <v>39</v>
      </c>
    </row>
    <row r="37" spans="5:5">
      <c r="E37" t="s">
        <v>52</v>
      </c>
    </row>
  </sheetData>
  <mergeCells count="3">
    <mergeCell ref="G3:H4"/>
    <mergeCell ref="M3:M5"/>
    <mergeCell ref="I3:J4"/>
  </mergeCells>
  <phoneticPr fontId="5"/>
  <pageMargins left="0.27" right="0.27" top="1" bottom="1" header="0.51200000000000001" footer="0.51200000000000001"/>
  <pageSetup paperSize="9" scale="98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N24"/>
  <sheetViews>
    <sheetView showGridLines="0" workbookViewId="0"/>
  </sheetViews>
  <sheetFormatPr defaultRowHeight="13.2"/>
  <cols>
    <col min="1" max="1" width="2.44140625" customWidth="1"/>
    <col min="2" max="2" width="2" customWidth="1"/>
    <col min="3" max="3" width="1.33203125" customWidth="1"/>
    <col min="4" max="4" width="1.6640625" customWidth="1"/>
    <col min="5" max="5" width="27.44140625" customWidth="1"/>
    <col min="6" max="6" width="2.21875" customWidth="1"/>
    <col min="7" max="10" width="9.6640625" customWidth="1"/>
    <col min="11" max="11" width="10.109375" bestFit="1" customWidth="1"/>
    <col min="12" max="12" width="8.6640625" customWidth="1"/>
    <col min="13" max="13" width="11.6640625" customWidth="1"/>
  </cols>
  <sheetData>
    <row r="1" spans="2:14" ht="19.2">
      <c r="B1" s="43" t="s">
        <v>67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2:14" ht="16.8"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119" t="s">
        <v>72</v>
      </c>
    </row>
    <row r="3" spans="2:14" ht="16.95" customHeight="1">
      <c r="B3" s="120"/>
      <c r="C3" s="121"/>
      <c r="D3" s="121"/>
      <c r="E3" s="121"/>
      <c r="F3" s="121"/>
      <c r="G3" s="328" t="s">
        <v>118</v>
      </c>
      <c r="H3" s="329"/>
      <c r="I3" s="332" t="s">
        <v>119</v>
      </c>
      <c r="J3" s="333"/>
      <c r="K3" s="122"/>
      <c r="L3" s="123"/>
      <c r="M3" s="326" t="s">
        <v>74</v>
      </c>
    </row>
    <row r="4" spans="2:14" ht="16.95" customHeight="1">
      <c r="B4" s="124"/>
      <c r="C4" s="125"/>
      <c r="D4" s="125"/>
      <c r="E4" s="125" t="s">
        <v>18</v>
      </c>
      <c r="F4" s="125"/>
      <c r="G4" s="330"/>
      <c r="H4" s="331"/>
      <c r="I4" s="334"/>
      <c r="J4" s="335"/>
      <c r="K4" s="124" t="s">
        <v>38</v>
      </c>
      <c r="L4" s="126" t="s">
        <v>19</v>
      </c>
      <c r="M4" s="311"/>
    </row>
    <row r="5" spans="2:14" ht="16.95" customHeight="1">
      <c r="B5" s="127"/>
      <c r="C5" s="128"/>
      <c r="D5" s="128"/>
      <c r="E5" s="128"/>
      <c r="F5" s="128"/>
      <c r="G5" s="129" t="s">
        <v>20</v>
      </c>
      <c r="H5" s="128" t="s">
        <v>21</v>
      </c>
      <c r="I5" s="130" t="s">
        <v>20</v>
      </c>
      <c r="J5" s="131" t="s">
        <v>22</v>
      </c>
      <c r="K5" s="127"/>
      <c r="L5" s="132"/>
      <c r="M5" s="327"/>
    </row>
    <row r="6" spans="2:14" ht="15" customHeight="1">
      <c r="B6" s="133"/>
      <c r="C6" s="53"/>
      <c r="D6" s="84"/>
      <c r="E6" s="134" t="s">
        <v>47</v>
      </c>
      <c r="F6" s="101"/>
      <c r="G6" s="135">
        <v>7637</v>
      </c>
      <c r="H6" s="136">
        <v>25.3</v>
      </c>
      <c r="I6" s="135">
        <v>8496</v>
      </c>
      <c r="J6" s="136">
        <v>24.2</v>
      </c>
      <c r="K6" s="137">
        <v>858.9900000000016</v>
      </c>
      <c r="L6" s="138">
        <v>11.2</v>
      </c>
      <c r="M6" s="139">
        <v>9.0267637672258232</v>
      </c>
      <c r="N6" s="13"/>
    </row>
    <row r="7" spans="2:14" ht="15" customHeight="1">
      <c r="B7" s="133"/>
      <c r="C7" s="89"/>
      <c r="D7" s="90"/>
      <c r="E7" s="140" t="s">
        <v>48</v>
      </c>
      <c r="F7" s="141"/>
      <c r="G7" s="135">
        <v>7376.37</v>
      </c>
      <c r="H7" s="136">
        <v>24.4</v>
      </c>
      <c r="I7" s="135">
        <v>7565.62</v>
      </c>
      <c r="J7" s="136">
        <v>21.5</v>
      </c>
      <c r="K7" s="137">
        <v>189.25</v>
      </c>
      <c r="L7" s="142">
        <v>2.6</v>
      </c>
      <c r="M7" s="143">
        <v>-0.55921815201786262</v>
      </c>
      <c r="N7" s="13"/>
    </row>
    <row r="8" spans="2:14" ht="15" customHeight="1">
      <c r="B8" s="133"/>
      <c r="C8" s="61"/>
      <c r="D8" s="94"/>
      <c r="E8" s="144" t="s">
        <v>58</v>
      </c>
      <c r="F8" s="145"/>
      <c r="G8" s="146">
        <v>7232.3</v>
      </c>
      <c r="H8" s="147">
        <v>23.9</v>
      </c>
      <c r="I8" s="146">
        <v>9332</v>
      </c>
      <c r="J8" s="147">
        <v>26.6</v>
      </c>
      <c r="K8" s="148">
        <v>2100.7999999999984</v>
      </c>
      <c r="L8" s="149">
        <v>29</v>
      </c>
      <c r="M8" s="139">
        <v>26.402389281418081</v>
      </c>
      <c r="N8" s="13"/>
    </row>
    <row r="9" spans="2:14" ht="15" customHeight="1">
      <c r="B9" s="133"/>
      <c r="C9" s="61"/>
      <c r="D9" s="94"/>
      <c r="E9" s="144" t="s">
        <v>49</v>
      </c>
      <c r="F9" s="101"/>
      <c r="G9" s="135">
        <v>4801.17</v>
      </c>
      <c r="H9" s="136">
        <v>15.9</v>
      </c>
      <c r="I9" s="135">
        <v>6067.61</v>
      </c>
      <c r="J9" s="136">
        <v>17.3</v>
      </c>
      <c r="K9" s="137">
        <v>1266.4399999999996</v>
      </c>
      <c r="L9" s="142">
        <v>26.4</v>
      </c>
      <c r="M9" s="139">
        <v>24.226178202396508</v>
      </c>
      <c r="N9" s="13"/>
    </row>
    <row r="10" spans="2:14" ht="15" customHeight="1">
      <c r="B10" s="133"/>
      <c r="C10" s="61"/>
      <c r="D10" s="94"/>
      <c r="E10" s="150" t="s">
        <v>62</v>
      </c>
      <c r="F10" s="101"/>
      <c r="G10" s="135">
        <v>1711.5700000000002</v>
      </c>
      <c r="H10" s="136">
        <v>5.7</v>
      </c>
      <c r="I10" s="135">
        <v>2070.73</v>
      </c>
      <c r="J10" s="136">
        <v>5.9</v>
      </c>
      <c r="K10" s="137">
        <v>359.15999999999985</v>
      </c>
      <c r="L10" s="142">
        <v>21</v>
      </c>
      <c r="M10" s="139">
        <v>18.284966434326382</v>
      </c>
      <c r="N10" s="13"/>
    </row>
    <row r="11" spans="2:14" ht="15" customHeight="1">
      <c r="B11" s="133"/>
      <c r="C11" s="68"/>
      <c r="D11" s="102"/>
      <c r="E11" s="151" t="s">
        <v>43</v>
      </c>
      <c r="F11" s="152"/>
      <c r="G11" s="153">
        <v>614.44000000000005</v>
      </c>
      <c r="H11" s="154">
        <v>2</v>
      </c>
      <c r="I11" s="153">
        <v>650</v>
      </c>
      <c r="J11" s="154">
        <v>1.9</v>
      </c>
      <c r="K11" s="155">
        <v>36.339999999999918</v>
      </c>
      <c r="L11" s="156">
        <v>5.9</v>
      </c>
      <c r="M11" s="157">
        <v>1.8130330056636803</v>
      </c>
      <c r="N11" s="12"/>
    </row>
    <row r="12" spans="2:14" ht="15" customHeight="1">
      <c r="B12" s="158"/>
      <c r="C12" s="159"/>
      <c r="D12" s="105"/>
      <c r="E12" s="160" t="s">
        <v>23</v>
      </c>
      <c r="F12" s="161"/>
      <c r="G12" s="262">
        <v>29371.919999999998</v>
      </c>
      <c r="H12" s="263">
        <v>97.3</v>
      </c>
      <c r="I12" s="262">
        <v>34182.899999999994</v>
      </c>
      <c r="J12" s="263">
        <v>97.3</v>
      </c>
      <c r="K12" s="266">
        <v>4810.9799999999959</v>
      </c>
      <c r="L12" s="162">
        <v>16.399999999999999</v>
      </c>
      <c r="M12" s="163">
        <v>13.770907724112014</v>
      </c>
      <c r="N12" s="12"/>
    </row>
    <row r="13" spans="2:14" ht="15" customHeight="1">
      <c r="B13" s="158"/>
      <c r="C13" s="105"/>
      <c r="D13" s="117"/>
      <c r="E13" s="164" t="s">
        <v>55</v>
      </c>
      <c r="F13" s="165"/>
      <c r="G13" s="264">
        <v>829.22</v>
      </c>
      <c r="H13" s="265">
        <v>2.7</v>
      </c>
      <c r="I13" s="264">
        <v>952.08</v>
      </c>
      <c r="J13" s="265">
        <v>2.7</v>
      </c>
      <c r="K13" s="266">
        <v>122.86000000000001</v>
      </c>
      <c r="L13" s="162">
        <v>14.8</v>
      </c>
      <c r="M13" s="269">
        <v>14.309833337353176</v>
      </c>
      <c r="N13" s="12"/>
    </row>
    <row r="14" spans="2:14" ht="20.100000000000001" customHeight="1">
      <c r="B14" s="166"/>
      <c r="C14" s="117"/>
      <c r="D14" s="117"/>
      <c r="E14" s="167" t="s">
        <v>24</v>
      </c>
      <c r="F14" s="168"/>
      <c r="G14" s="262">
        <v>30201.14488</v>
      </c>
      <c r="H14" s="263">
        <v>100</v>
      </c>
      <c r="I14" s="262">
        <v>35134.975099999996</v>
      </c>
      <c r="J14" s="263">
        <v>100</v>
      </c>
      <c r="K14" s="267">
        <v>4933.8302199999962</v>
      </c>
      <c r="L14" s="169">
        <v>16.3</v>
      </c>
      <c r="M14" s="268">
        <v>13.785702550492191</v>
      </c>
      <c r="N14" s="12"/>
    </row>
    <row r="15" spans="2:14" ht="14.7" customHeight="1">
      <c r="B15" s="170"/>
      <c r="C15" s="170"/>
      <c r="D15" s="170"/>
      <c r="E15" s="170"/>
      <c r="F15" s="170"/>
      <c r="G15" s="170"/>
      <c r="H15" s="170"/>
      <c r="I15" s="170"/>
      <c r="J15" s="170"/>
      <c r="K15" s="170"/>
      <c r="L15" s="171"/>
      <c r="M15" s="40"/>
    </row>
    <row r="16" spans="2:14" ht="16.8">
      <c r="B16" s="40"/>
      <c r="C16" s="40"/>
      <c r="D16" s="40"/>
      <c r="E16" s="170" t="s">
        <v>44</v>
      </c>
      <c r="F16" s="40"/>
      <c r="G16" s="40"/>
      <c r="H16" s="40"/>
      <c r="I16" s="40"/>
      <c r="J16" s="40"/>
      <c r="K16" s="40"/>
      <c r="L16" s="40"/>
      <c r="M16" s="40"/>
    </row>
    <row r="17" spans="2:13" ht="16.8"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</row>
    <row r="18" spans="2:13" ht="16.8"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</row>
    <row r="19" spans="2:13" ht="16.8"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</row>
    <row r="20" spans="2:13" ht="16.8"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</row>
    <row r="21" spans="2:13" ht="16.8"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</row>
    <row r="22" spans="2:13" ht="16.8"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</row>
    <row r="23" spans="2:13" ht="16.8"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</row>
    <row r="24" spans="2:13" ht="16.8"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</row>
  </sheetData>
  <mergeCells count="3">
    <mergeCell ref="M3:M5"/>
    <mergeCell ref="G3:H4"/>
    <mergeCell ref="I3:J4"/>
  </mergeCells>
  <phoneticPr fontId="10"/>
  <pageMargins left="0.27" right="0.2" top="1" bottom="1" header="0.51200000000000001" footer="0.51200000000000001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4BB4E-B030-46C8-BB24-0938101A14B5}">
  <dimension ref="A1:K23"/>
  <sheetViews>
    <sheetView showGridLines="0" zoomScaleNormal="100" workbookViewId="0"/>
  </sheetViews>
  <sheetFormatPr defaultColWidth="9" defaultRowHeight="13.2"/>
  <cols>
    <col min="1" max="1" width="2.33203125" style="2" customWidth="1"/>
    <col min="2" max="2" width="3.6640625" style="2" customWidth="1"/>
    <col min="3" max="3" width="10.88671875" style="2" customWidth="1"/>
    <col min="4" max="5" width="10.109375" style="2" customWidth="1"/>
    <col min="6" max="6" width="12.77734375" style="2" customWidth="1"/>
    <col min="7" max="8" width="10.109375" style="2" customWidth="1"/>
    <col min="9" max="9" width="12.77734375" style="2" customWidth="1"/>
    <col min="10" max="11" width="10.109375" style="2" customWidth="1"/>
    <col min="12" max="12" width="9" style="2"/>
    <col min="13" max="13" width="9.44140625" style="2" customWidth="1"/>
    <col min="14" max="16384" width="9" style="2"/>
  </cols>
  <sheetData>
    <row r="1" spans="1:11" ht="16.2" customHeight="1">
      <c r="A1" s="172"/>
      <c r="B1" s="208" t="s">
        <v>76</v>
      </c>
      <c r="C1" s="172"/>
      <c r="D1" s="172"/>
      <c r="E1" s="172"/>
      <c r="F1" s="172"/>
      <c r="G1" s="172"/>
      <c r="H1" s="172"/>
      <c r="I1" s="172"/>
      <c r="J1" s="172"/>
      <c r="K1" s="172"/>
    </row>
    <row r="2" spans="1:11" ht="16.2" customHeight="1">
      <c r="A2" s="172"/>
      <c r="B2" s="172"/>
      <c r="C2" s="172"/>
      <c r="D2" s="172"/>
      <c r="E2" s="172"/>
      <c r="F2" s="172"/>
      <c r="G2" s="172"/>
      <c r="H2" s="172"/>
      <c r="I2" s="172"/>
      <c r="J2" s="172"/>
      <c r="K2" s="209" t="s">
        <v>72</v>
      </c>
    </row>
    <row r="3" spans="1:11" ht="16.2" customHeight="1">
      <c r="A3" s="172"/>
      <c r="B3" s="340"/>
      <c r="C3" s="340"/>
      <c r="D3" s="338" t="s">
        <v>82</v>
      </c>
      <c r="E3" s="339"/>
      <c r="F3" s="343" t="s">
        <v>81</v>
      </c>
      <c r="G3" s="338" t="s">
        <v>83</v>
      </c>
      <c r="H3" s="339"/>
      <c r="I3" s="344" t="s">
        <v>16</v>
      </c>
      <c r="J3" s="337" t="s">
        <v>84</v>
      </c>
      <c r="K3" s="337"/>
    </row>
    <row r="4" spans="1:11" ht="16.2" customHeight="1" thickBot="1">
      <c r="A4" s="172"/>
      <c r="B4" s="341"/>
      <c r="C4" s="342"/>
      <c r="D4" s="174" t="s">
        <v>121</v>
      </c>
      <c r="E4" s="211" t="s">
        <v>122</v>
      </c>
      <c r="F4" s="346"/>
      <c r="G4" s="174" t="s">
        <v>123</v>
      </c>
      <c r="H4" s="174" t="s">
        <v>122</v>
      </c>
      <c r="I4" s="345"/>
      <c r="J4" s="174" t="s">
        <v>123</v>
      </c>
      <c r="K4" s="174" t="s">
        <v>122</v>
      </c>
    </row>
    <row r="5" spans="1:11" ht="16.2" customHeight="1" thickTop="1">
      <c r="A5" s="172"/>
      <c r="B5" s="347" t="s">
        <v>77</v>
      </c>
      <c r="C5" s="176" t="s">
        <v>10</v>
      </c>
      <c r="D5" s="221">
        <v>17389.426380000001</v>
      </c>
      <c r="E5" s="178">
        <v>20611.968679999998</v>
      </c>
      <c r="F5" s="241">
        <f>+E5/D5-1</f>
        <v>0.18531619327629589</v>
      </c>
      <c r="G5" s="221">
        <v>910.3100300000001</v>
      </c>
      <c r="H5" s="178">
        <v>851.88404000000014</v>
      </c>
      <c r="I5" s="179">
        <f>+H5/G5-1</f>
        <v>-6.4182518125170951E-2</v>
      </c>
      <c r="J5" s="249">
        <f>G5/D5</f>
        <v>5.2348479478711823E-2</v>
      </c>
      <c r="K5" s="249">
        <f>H5/E5</f>
        <v>4.1329581527386652E-2</v>
      </c>
    </row>
    <row r="6" spans="1:11" ht="16.2" customHeight="1">
      <c r="A6" s="172"/>
      <c r="B6" s="336"/>
      <c r="C6" s="181" t="s">
        <v>11</v>
      </c>
      <c r="D6" s="222">
        <v>7149.7599300000002</v>
      </c>
      <c r="E6" s="183">
        <v>8565.9081700000006</v>
      </c>
      <c r="F6" s="241">
        <f t="shared" ref="F6:F11" si="0">+E6/D6-1</f>
        <v>0.19806934132961862</v>
      </c>
      <c r="G6" s="222">
        <v>-129.80486999999999</v>
      </c>
      <c r="H6" s="183">
        <v>141.79932000000002</v>
      </c>
      <c r="I6" s="272" t="s">
        <v>86</v>
      </c>
      <c r="J6" s="251" t="s">
        <v>86</v>
      </c>
      <c r="K6" s="250">
        <f t="shared" ref="J6:K11" si="1">H6/E6</f>
        <v>1.6553915496855018E-2</v>
      </c>
    </row>
    <row r="7" spans="1:11" ht="16.2" customHeight="1">
      <c r="A7" s="172"/>
      <c r="B7" s="336"/>
      <c r="C7" s="181" t="s">
        <v>12</v>
      </c>
      <c r="D7" s="222">
        <v>3219.2556800000002</v>
      </c>
      <c r="E7" s="183">
        <v>3728.0467699999999</v>
      </c>
      <c r="F7" s="241">
        <f t="shared" si="0"/>
        <v>0.15804618849037788</v>
      </c>
      <c r="G7" s="222">
        <v>36.054380000000002</v>
      </c>
      <c r="H7" s="183">
        <v>138.79353</v>
      </c>
      <c r="I7" s="184">
        <f t="shared" ref="I7:I11" si="2">+H7/G7-1</f>
        <v>2.8495608577931444</v>
      </c>
      <c r="J7" s="250">
        <f t="shared" si="1"/>
        <v>1.1199601269321981E-2</v>
      </c>
      <c r="K7" s="250">
        <f t="shared" si="1"/>
        <v>3.7229557074467713E-2</v>
      </c>
    </row>
    <row r="8" spans="1:11" ht="16.2" customHeight="1">
      <c r="A8" s="172"/>
      <c r="B8" s="336"/>
      <c r="C8" s="181" t="s">
        <v>40</v>
      </c>
      <c r="D8" s="222">
        <v>9609.2185700000009</v>
      </c>
      <c r="E8" s="183">
        <v>9740.2563500000015</v>
      </c>
      <c r="F8" s="241">
        <f t="shared" si="0"/>
        <v>1.3636673892412077E-2</v>
      </c>
      <c r="G8" s="222">
        <v>673.57428000000004</v>
      </c>
      <c r="H8" s="183">
        <v>881.99615000000006</v>
      </c>
      <c r="I8" s="184">
        <f t="shared" si="2"/>
        <v>0.30942670495078883</v>
      </c>
      <c r="J8" s="250">
        <f t="shared" si="1"/>
        <v>7.0096675925647098E-2</v>
      </c>
      <c r="K8" s="250">
        <f t="shared" si="1"/>
        <v>9.0551636251339523E-2</v>
      </c>
    </row>
    <row r="9" spans="1:11" ht="16.2" customHeight="1">
      <c r="A9" s="172"/>
      <c r="B9" s="336"/>
      <c r="C9" s="181" t="s">
        <v>7</v>
      </c>
      <c r="D9" s="222">
        <v>536.22167000000013</v>
      </c>
      <c r="E9" s="183">
        <v>602.79031000000009</v>
      </c>
      <c r="F9" s="241">
        <f t="shared" si="0"/>
        <v>0.12414388251038044</v>
      </c>
      <c r="G9" s="222">
        <v>114.03007000000001</v>
      </c>
      <c r="H9" s="183">
        <v>114.98840000000001</v>
      </c>
      <c r="I9" s="184">
        <f t="shared" si="2"/>
        <v>8.4041867202222509E-3</v>
      </c>
      <c r="J9" s="250">
        <f t="shared" si="1"/>
        <v>0.21265472169373531</v>
      </c>
      <c r="K9" s="250">
        <f t="shared" si="1"/>
        <v>0.19076019984461925</v>
      </c>
    </row>
    <row r="10" spans="1:11" ht="16.2" customHeight="1">
      <c r="A10" s="172"/>
      <c r="B10" s="348"/>
      <c r="C10" s="186" t="s">
        <v>79</v>
      </c>
      <c r="D10" s="223">
        <v>-7702.7373500000003</v>
      </c>
      <c r="E10" s="187">
        <v>-8113.9937599999903</v>
      </c>
      <c r="F10" s="273" t="s">
        <v>86</v>
      </c>
      <c r="G10" s="223">
        <v>-50.029359999999997</v>
      </c>
      <c r="H10" s="188">
        <v>-11.257899999999609</v>
      </c>
      <c r="I10" s="274" t="s">
        <v>86</v>
      </c>
      <c r="J10" s="258" t="s">
        <v>86</v>
      </c>
      <c r="K10" s="259" t="s">
        <v>86</v>
      </c>
    </row>
    <row r="11" spans="1:11" ht="16.2" customHeight="1">
      <c r="A11" s="172"/>
      <c r="B11" s="336"/>
      <c r="C11" s="220" t="s">
        <v>80</v>
      </c>
      <c r="D11" s="252">
        <v>30201.14488</v>
      </c>
      <c r="E11" s="253">
        <v>35134.976520000004</v>
      </c>
      <c r="F11" s="254">
        <f t="shared" si="0"/>
        <v>0.16336571542581879</v>
      </c>
      <c r="G11" s="252">
        <v>1554.1345300000003</v>
      </c>
      <c r="H11" s="253">
        <v>2118.2035400000004</v>
      </c>
      <c r="I11" s="255">
        <f t="shared" si="2"/>
        <v>0.36294735051025473</v>
      </c>
      <c r="J11" s="256">
        <f t="shared" si="1"/>
        <v>5.1459457453521554E-2</v>
      </c>
      <c r="K11" s="256">
        <f t="shared" si="1"/>
        <v>6.0287603687290019E-2</v>
      </c>
    </row>
    <row r="12" spans="1:11" ht="16.2" customHeight="1">
      <c r="A12" s="172"/>
      <c r="B12" s="219"/>
      <c r="C12" s="212"/>
      <c r="D12" s="210"/>
      <c r="E12" s="210"/>
      <c r="F12" s="210"/>
      <c r="G12" s="210"/>
      <c r="H12" s="210"/>
      <c r="I12" s="213"/>
      <c r="J12" s="213"/>
      <c r="K12" s="214"/>
    </row>
    <row r="13" spans="1:11" ht="16.2" customHeight="1">
      <c r="A13" s="172"/>
      <c r="B13" s="340"/>
      <c r="C13" s="340"/>
      <c r="D13" s="338" t="s">
        <v>82</v>
      </c>
      <c r="E13" s="339"/>
      <c r="F13" s="343" t="s">
        <v>81</v>
      </c>
      <c r="G13" s="338" t="s">
        <v>83</v>
      </c>
      <c r="H13" s="339"/>
      <c r="I13" s="344" t="s">
        <v>16</v>
      </c>
      <c r="J13" s="337" t="s">
        <v>84</v>
      </c>
      <c r="K13" s="337"/>
    </row>
    <row r="14" spans="1:11" ht="16.2" customHeight="1" thickBot="1">
      <c r="A14" s="172"/>
      <c r="B14" s="341"/>
      <c r="C14" s="342"/>
      <c r="D14" s="174" t="s">
        <v>120</v>
      </c>
      <c r="E14" s="211" t="s">
        <v>122</v>
      </c>
      <c r="F14" s="343"/>
      <c r="G14" s="174" t="s">
        <v>123</v>
      </c>
      <c r="H14" s="174" t="s">
        <v>122</v>
      </c>
      <c r="I14" s="345"/>
      <c r="J14" s="174" t="s">
        <v>123</v>
      </c>
      <c r="K14" s="174" t="s">
        <v>122</v>
      </c>
    </row>
    <row r="15" spans="1:11" ht="16.2" customHeight="1" thickTop="1">
      <c r="A15" s="172"/>
      <c r="B15" s="336" t="s">
        <v>78</v>
      </c>
      <c r="C15" s="215" t="s">
        <v>10</v>
      </c>
      <c r="D15" s="224">
        <v>17389.426380000001</v>
      </c>
      <c r="E15" s="198">
        <v>20611.968679999998</v>
      </c>
      <c r="F15" s="241">
        <f>+E15/D15-1</f>
        <v>0.18531619327629589</v>
      </c>
      <c r="G15" s="226">
        <v>910.3100300000001</v>
      </c>
      <c r="H15" s="183">
        <v>851.88404000000014</v>
      </c>
      <c r="I15" s="184">
        <f>+H15/G15-1</f>
        <v>-6.4182518125170951E-2</v>
      </c>
      <c r="J15" s="250">
        <f>G15/D15</f>
        <v>5.2348479478711823E-2</v>
      </c>
      <c r="K15" s="250">
        <f>H15/E15</f>
        <v>4.1329581527386652E-2</v>
      </c>
    </row>
    <row r="16" spans="1:11" ht="16.2" customHeight="1">
      <c r="A16" s="172"/>
      <c r="B16" s="336"/>
      <c r="C16" s="215" t="s">
        <v>11</v>
      </c>
      <c r="D16" s="270">
        <v>7149.7599300000002</v>
      </c>
      <c r="E16" s="198">
        <v>8109.505650000001</v>
      </c>
      <c r="F16" s="241">
        <f t="shared" ref="F16:F21" si="3">+E16/D16-1</f>
        <v>0.13423467772294839</v>
      </c>
      <c r="G16" s="271">
        <v>-129.80486999999999</v>
      </c>
      <c r="H16" s="183">
        <v>131.45663000000002</v>
      </c>
      <c r="I16" s="272" t="s">
        <v>86</v>
      </c>
      <c r="J16" s="292" t="s">
        <v>86</v>
      </c>
      <c r="K16" s="250">
        <f t="shared" ref="K16:K21" si="4">H16/E16</f>
        <v>1.6210190321527183E-2</v>
      </c>
    </row>
    <row r="17" spans="1:11" ht="16.2" customHeight="1">
      <c r="A17" s="172"/>
      <c r="B17" s="336"/>
      <c r="C17" s="215" t="s">
        <v>12</v>
      </c>
      <c r="D17" s="270">
        <v>3219.2556800000002</v>
      </c>
      <c r="E17" s="198">
        <v>3411.6841000000004</v>
      </c>
      <c r="F17" s="241">
        <f t="shared" si="3"/>
        <v>5.9774196002971847E-2</v>
      </c>
      <c r="G17" s="226">
        <v>36.054380000000002</v>
      </c>
      <c r="H17" s="183">
        <v>130.75412</v>
      </c>
      <c r="I17" s="184">
        <f t="shared" ref="I17:I21" si="5">+H17/G17-1</f>
        <v>2.6265807372086276</v>
      </c>
      <c r="J17" s="250">
        <f t="shared" ref="J17:J19" si="6">G17/D17</f>
        <v>1.1199601269321981E-2</v>
      </c>
      <c r="K17" s="250">
        <f t="shared" si="4"/>
        <v>3.8325388918628189E-2</v>
      </c>
    </row>
    <row r="18" spans="1:11" ht="16.2" customHeight="1">
      <c r="A18" s="172"/>
      <c r="B18" s="336"/>
      <c r="C18" s="215" t="s">
        <v>40</v>
      </c>
      <c r="D18" s="270">
        <v>9609.2185700000009</v>
      </c>
      <c r="E18" s="198">
        <v>9540.5277700000006</v>
      </c>
      <c r="F18" s="241">
        <f t="shared" si="3"/>
        <v>-7.1484272628008494E-3</v>
      </c>
      <c r="G18" s="226">
        <v>673.57428000000004</v>
      </c>
      <c r="H18" s="183">
        <v>861.73595</v>
      </c>
      <c r="I18" s="184">
        <f t="shared" si="5"/>
        <v>0.27934806239929455</v>
      </c>
      <c r="J18" s="250">
        <f t="shared" si="6"/>
        <v>7.0096675925647098E-2</v>
      </c>
      <c r="K18" s="250">
        <f t="shared" si="4"/>
        <v>9.0323719061927737E-2</v>
      </c>
    </row>
    <row r="19" spans="1:11" ht="16.2" customHeight="1">
      <c r="A19" s="172"/>
      <c r="B19" s="336"/>
      <c r="C19" s="215" t="s">
        <v>7</v>
      </c>
      <c r="D19" s="222">
        <v>536.22167000000013</v>
      </c>
      <c r="E19" s="198">
        <v>708.42970000000014</v>
      </c>
      <c r="F19" s="241">
        <f t="shared" si="3"/>
        <v>0.32115082182337007</v>
      </c>
      <c r="G19" s="227">
        <v>114.03007000000001</v>
      </c>
      <c r="H19" s="183">
        <v>140.46962000000002</v>
      </c>
      <c r="I19" s="184">
        <f t="shared" si="5"/>
        <v>0.23186471778891304</v>
      </c>
      <c r="J19" s="250">
        <f t="shared" si="6"/>
        <v>0.21265472169373531</v>
      </c>
      <c r="K19" s="250">
        <f t="shared" si="4"/>
        <v>0.19828307593541036</v>
      </c>
    </row>
    <row r="20" spans="1:11" ht="16.2" customHeight="1">
      <c r="A20" s="172"/>
      <c r="B20" s="336"/>
      <c r="C20" s="215" t="s">
        <v>79</v>
      </c>
      <c r="D20" s="225">
        <v>-7702.7373500000003</v>
      </c>
      <c r="E20" s="216">
        <v>-8021.6578799999997</v>
      </c>
      <c r="F20" s="251" t="s">
        <v>86</v>
      </c>
      <c r="G20" s="217">
        <v>-50.029359999999997</v>
      </c>
      <c r="H20" s="217">
        <v>-11.26119000000017</v>
      </c>
      <c r="I20" s="251" t="s">
        <v>86</v>
      </c>
      <c r="J20" s="251" t="s">
        <v>86</v>
      </c>
      <c r="K20" s="251" t="s">
        <v>86</v>
      </c>
    </row>
    <row r="21" spans="1:11" ht="16.2" customHeight="1">
      <c r="A21" s="172"/>
      <c r="B21" s="336"/>
      <c r="C21" s="218" t="s">
        <v>80</v>
      </c>
      <c r="D21" s="252">
        <v>30201.14488</v>
      </c>
      <c r="E21" s="253">
        <v>34360.584040000002</v>
      </c>
      <c r="F21" s="254">
        <f t="shared" si="3"/>
        <v>0.13772455238127379</v>
      </c>
      <c r="G21" s="257">
        <v>1554.1345300000003</v>
      </c>
      <c r="H21" s="253">
        <v>2105.03917</v>
      </c>
      <c r="I21" s="255">
        <f t="shared" si="5"/>
        <v>0.35447680324045017</v>
      </c>
      <c r="J21" s="256">
        <f>G21/D21</f>
        <v>5.1459457453521554E-2</v>
      </c>
      <c r="K21" s="256">
        <f t="shared" si="4"/>
        <v>6.1263195280658565E-2</v>
      </c>
    </row>
    <row r="22" spans="1:11" ht="16.2" customHeight="1">
      <c r="A22" s="172"/>
      <c r="B22" s="172"/>
      <c r="C22" s="172"/>
      <c r="D22" s="172"/>
      <c r="E22" s="172"/>
      <c r="F22" s="172"/>
      <c r="G22" s="172"/>
      <c r="H22" s="172"/>
      <c r="I22" s="172"/>
      <c r="J22" s="172"/>
      <c r="K22" s="172"/>
    </row>
    <row r="23" spans="1:11" ht="16.8">
      <c r="A23" s="172"/>
      <c r="B23" s="172"/>
      <c r="C23" s="172" t="s">
        <v>87</v>
      </c>
      <c r="D23" s="172"/>
      <c r="E23" s="172"/>
      <c r="F23" s="172"/>
      <c r="G23" s="172"/>
      <c r="H23" s="172"/>
      <c r="I23" s="172"/>
      <c r="J23" s="172"/>
      <c r="K23" s="172"/>
    </row>
  </sheetData>
  <mergeCells count="14">
    <mergeCell ref="B15:B21"/>
    <mergeCell ref="J3:K3"/>
    <mergeCell ref="G3:H3"/>
    <mergeCell ref="B13:C14"/>
    <mergeCell ref="D13:E13"/>
    <mergeCell ref="F13:F14"/>
    <mergeCell ref="G13:H13"/>
    <mergeCell ref="I13:I14"/>
    <mergeCell ref="J13:K13"/>
    <mergeCell ref="F3:F4"/>
    <mergeCell ref="D3:E3"/>
    <mergeCell ref="I3:I4"/>
    <mergeCell ref="B3:C4"/>
    <mergeCell ref="B5:B11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1"/>
  <sheetViews>
    <sheetView showGridLines="0" zoomScaleNormal="100" workbookViewId="0"/>
  </sheetViews>
  <sheetFormatPr defaultColWidth="9" defaultRowHeight="13.2"/>
  <cols>
    <col min="1" max="1" width="2.33203125" style="2" customWidth="1"/>
    <col min="2" max="2" width="3.6640625" style="2" customWidth="1"/>
    <col min="3" max="3" width="10.88671875" style="2" customWidth="1"/>
    <col min="4" max="7" width="10.109375" style="2" customWidth="1"/>
    <col min="8" max="8" width="12.88671875" style="2" customWidth="1"/>
    <col min="9" max="9" width="13.21875" style="2" customWidth="1"/>
    <col min="10" max="10" width="4" style="2" customWidth="1"/>
    <col min="11" max="11" width="11.21875" style="2" customWidth="1"/>
    <col min="12" max="12" width="9" style="2"/>
    <col min="13" max="13" width="9.44140625" style="2" customWidth="1"/>
    <col min="14" max="16384" width="9" style="2"/>
  </cols>
  <sheetData>
    <row r="1" spans="1:10" ht="16.2" customHeight="1">
      <c r="A1" s="172"/>
      <c r="B1" s="208" t="s">
        <v>64</v>
      </c>
      <c r="C1" s="172"/>
      <c r="D1" s="172"/>
      <c r="E1" s="172"/>
      <c r="F1" s="172"/>
      <c r="G1" s="172"/>
      <c r="H1" s="172"/>
      <c r="I1" s="172"/>
    </row>
    <row r="2" spans="1:10" ht="16.2" customHeight="1">
      <c r="A2" s="172"/>
      <c r="B2" s="172"/>
      <c r="C2" s="172"/>
      <c r="D2" s="172"/>
      <c r="E2" s="172"/>
      <c r="F2" s="172"/>
      <c r="G2" s="172"/>
      <c r="H2" s="172"/>
      <c r="I2" s="209" t="s">
        <v>72</v>
      </c>
    </row>
    <row r="3" spans="1:10" ht="16.2" customHeight="1">
      <c r="A3" s="172"/>
      <c r="B3" s="340"/>
      <c r="C3" s="340"/>
      <c r="D3" s="173"/>
      <c r="E3" s="361" t="s">
        <v>65</v>
      </c>
      <c r="F3" s="173"/>
      <c r="G3" s="354" t="s">
        <v>69</v>
      </c>
      <c r="H3" s="349" t="s">
        <v>122</v>
      </c>
      <c r="I3" s="339"/>
      <c r="J3" s="6"/>
    </row>
    <row r="4" spans="1:10" ht="16.2" customHeight="1" thickBot="1">
      <c r="A4" s="172"/>
      <c r="B4" s="341"/>
      <c r="C4" s="342"/>
      <c r="D4" s="174" t="s">
        <v>123</v>
      </c>
      <c r="E4" s="362"/>
      <c r="F4" s="174" t="s">
        <v>122</v>
      </c>
      <c r="G4" s="346"/>
      <c r="H4" s="175" t="s">
        <v>16</v>
      </c>
      <c r="I4" s="174" t="s">
        <v>17</v>
      </c>
      <c r="J4" s="7"/>
    </row>
    <row r="5" spans="1:10" ht="16.2" customHeight="1" thickTop="1">
      <c r="A5" s="172"/>
      <c r="B5" s="347" t="s">
        <v>9</v>
      </c>
      <c r="C5" s="176" t="s">
        <v>10</v>
      </c>
      <c r="D5" s="177">
        <v>1032</v>
      </c>
      <c r="E5" s="178">
        <v>2171</v>
      </c>
      <c r="F5" s="177">
        <v>1065</v>
      </c>
      <c r="G5" s="178">
        <v>2280</v>
      </c>
      <c r="H5" s="179">
        <f>(F5-D5)/D5</f>
        <v>3.1976744186046513E-2</v>
      </c>
      <c r="I5" s="180">
        <f>F5/G5*100</f>
        <v>46.710526315789473</v>
      </c>
      <c r="J5" s="5"/>
    </row>
    <row r="6" spans="1:10" ht="16.2" customHeight="1">
      <c r="A6" s="172"/>
      <c r="B6" s="336"/>
      <c r="C6" s="181" t="s">
        <v>11</v>
      </c>
      <c r="D6" s="182">
        <v>279</v>
      </c>
      <c r="E6" s="183">
        <v>525</v>
      </c>
      <c r="F6" s="182">
        <v>258</v>
      </c>
      <c r="G6" s="183">
        <v>445</v>
      </c>
      <c r="H6" s="184">
        <f>(F6-D6)/D6</f>
        <v>-7.5268817204301078E-2</v>
      </c>
      <c r="I6" s="185">
        <f>F6/G6*100</f>
        <v>57.977528089887642</v>
      </c>
      <c r="J6" s="4"/>
    </row>
    <row r="7" spans="1:10" ht="16.2" customHeight="1">
      <c r="A7" s="172"/>
      <c r="B7" s="336"/>
      <c r="C7" s="181" t="s">
        <v>12</v>
      </c>
      <c r="D7" s="182">
        <v>104</v>
      </c>
      <c r="E7" s="183">
        <v>228</v>
      </c>
      <c r="F7" s="182">
        <v>162</v>
      </c>
      <c r="G7" s="183">
        <v>265</v>
      </c>
      <c r="H7" s="184">
        <f>(F7-D7)/D7</f>
        <v>0.55769230769230771</v>
      </c>
      <c r="I7" s="185">
        <f>F7/G7*100</f>
        <v>61.132075471698109</v>
      </c>
      <c r="J7" s="4"/>
    </row>
    <row r="8" spans="1:10" ht="16.2" customHeight="1">
      <c r="A8" s="172"/>
      <c r="B8" s="336"/>
      <c r="C8" s="181" t="s">
        <v>40</v>
      </c>
      <c r="D8" s="182">
        <v>335</v>
      </c>
      <c r="E8" s="183">
        <v>702</v>
      </c>
      <c r="F8" s="182">
        <v>382</v>
      </c>
      <c r="G8" s="183">
        <v>740</v>
      </c>
      <c r="H8" s="184">
        <f>(F8-D8)/D8</f>
        <v>0.14029850746268657</v>
      </c>
      <c r="I8" s="185">
        <f>F8/G8*100</f>
        <v>51.621621621621614</v>
      </c>
    </row>
    <row r="9" spans="1:10" ht="16.2" customHeight="1">
      <c r="A9" s="172"/>
      <c r="B9" s="336"/>
      <c r="C9" s="181" t="s">
        <v>7</v>
      </c>
      <c r="D9" s="182">
        <v>21</v>
      </c>
      <c r="E9" s="183">
        <v>42</v>
      </c>
      <c r="F9" s="182">
        <v>31</v>
      </c>
      <c r="G9" s="183">
        <v>50</v>
      </c>
      <c r="H9" s="184">
        <f>(F9-D9)/D9</f>
        <v>0.47619047619047616</v>
      </c>
      <c r="I9" s="185">
        <f>F9/G9*100</f>
        <v>62</v>
      </c>
    </row>
    <row r="10" spans="1:10" ht="16.2" customHeight="1" thickBot="1">
      <c r="A10" s="172"/>
      <c r="B10" s="359"/>
      <c r="C10" s="189" t="s">
        <v>80</v>
      </c>
      <c r="D10" s="190">
        <v>1771</v>
      </c>
      <c r="E10" s="190">
        <v>3668</v>
      </c>
      <c r="F10" s="190">
        <v>1897</v>
      </c>
      <c r="G10" s="190">
        <v>3780</v>
      </c>
      <c r="H10" s="191">
        <f t="shared" ref="H10:H15" si="0">(F10-D10)/D10</f>
        <v>7.1146245059288543E-2</v>
      </c>
      <c r="I10" s="192">
        <f t="shared" ref="I10:I15" si="1">F10/G10*100</f>
        <v>50.18518518518519</v>
      </c>
    </row>
    <row r="11" spans="1:10" ht="16.2" customHeight="1">
      <c r="A11" s="172"/>
      <c r="B11" s="360" t="s">
        <v>8</v>
      </c>
      <c r="C11" s="242" t="s">
        <v>13</v>
      </c>
      <c r="D11" s="286">
        <v>1069</v>
      </c>
      <c r="E11" s="193">
        <v>2125</v>
      </c>
      <c r="F11" s="286">
        <v>1055</v>
      </c>
      <c r="G11" s="194">
        <v>2143</v>
      </c>
      <c r="H11" s="195">
        <f t="shared" si="0"/>
        <v>-1.3096351730589336E-2</v>
      </c>
      <c r="I11" s="196">
        <f t="shared" si="1"/>
        <v>49.23005132991134</v>
      </c>
    </row>
    <row r="12" spans="1:10" ht="16.2" customHeight="1">
      <c r="A12" s="172"/>
      <c r="B12" s="336"/>
      <c r="C12" s="181" t="s">
        <v>14</v>
      </c>
      <c r="D12" s="197">
        <v>247</v>
      </c>
      <c r="E12" s="198">
        <v>477</v>
      </c>
      <c r="F12" s="197">
        <v>257</v>
      </c>
      <c r="G12" s="199">
        <v>506</v>
      </c>
      <c r="H12" s="184">
        <f t="shared" si="0"/>
        <v>4.048582995951417E-2</v>
      </c>
      <c r="I12" s="185">
        <f t="shared" si="1"/>
        <v>50.790513833992094</v>
      </c>
    </row>
    <row r="13" spans="1:10" ht="16.2" customHeight="1">
      <c r="A13" s="172"/>
      <c r="B13" s="336"/>
      <c r="C13" s="181" t="s">
        <v>15</v>
      </c>
      <c r="D13" s="197">
        <v>129</v>
      </c>
      <c r="E13" s="198">
        <v>245</v>
      </c>
      <c r="F13" s="197">
        <v>129</v>
      </c>
      <c r="G13" s="199">
        <v>258</v>
      </c>
      <c r="H13" s="184">
        <f t="shared" si="0"/>
        <v>0</v>
      </c>
      <c r="I13" s="185">
        <f t="shared" si="1"/>
        <v>50</v>
      </c>
    </row>
    <row r="14" spans="1:10" ht="16.2" customHeight="1">
      <c r="A14" s="172"/>
      <c r="B14" s="336"/>
      <c r="C14" s="181" t="s">
        <v>40</v>
      </c>
      <c r="D14" s="197">
        <v>325</v>
      </c>
      <c r="E14" s="198">
        <v>662</v>
      </c>
      <c r="F14" s="197">
        <v>343</v>
      </c>
      <c r="G14" s="199">
        <v>692</v>
      </c>
      <c r="H14" s="184">
        <f t="shared" si="0"/>
        <v>5.5384615384615386E-2</v>
      </c>
      <c r="I14" s="185">
        <f t="shared" si="1"/>
        <v>49.566473988439306</v>
      </c>
    </row>
    <row r="15" spans="1:10" ht="16.2" customHeight="1">
      <c r="A15" s="172"/>
      <c r="B15" s="336"/>
      <c r="C15" s="181" t="s">
        <v>7</v>
      </c>
      <c r="D15" s="182">
        <v>12</v>
      </c>
      <c r="E15" s="198">
        <v>24</v>
      </c>
      <c r="F15" s="182">
        <v>13</v>
      </c>
      <c r="G15" s="199">
        <v>31</v>
      </c>
      <c r="H15" s="184">
        <f t="shared" si="0"/>
        <v>8.3333333333333329E-2</v>
      </c>
      <c r="I15" s="185">
        <f t="shared" si="1"/>
        <v>41.935483870967744</v>
      </c>
    </row>
    <row r="16" spans="1:10" ht="16.2" customHeight="1" thickBot="1">
      <c r="A16" s="172"/>
      <c r="B16" s="359"/>
      <c r="C16" s="189" t="s">
        <v>80</v>
      </c>
      <c r="D16" s="190">
        <v>1782</v>
      </c>
      <c r="E16" s="190">
        <v>3533</v>
      </c>
      <c r="F16" s="190">
        <v>1796</v>
      </c>
      <c r="G16" s="190">
        <v>3630</v>
      </c>
      <c r="H16" s="191">
        <f>(F16-D16)/D16</f>
        <v>7.8563411896745237E-3</v>
      </c>
      <c r="I16" s="192">
        <f>F16/G16*100</f>
        <v>49.476584022038566</v>
      </c>
    </row>
    <row r="17" spans="1:9" ht="16.2" customHeight="1">
      <c r="A17" s="172"/>
      <c r="B17" s="355" t="s">
        <v>75</v>
      </c>
      <c r="C17" s="356"/>
      <c r="D17" s="200">
        <v>2588.4045339650006</v>
      </c>
      <c r="E17" s="201">
        <v>5216</v>
      </c>
      <c r="F17" s="200">
        <v>2662.8267527910011</v>
      </c>
      <c r="G17" s="202">
        <v>5600</v>
      </c>
      <c r="H17" s="350">
        <f>(F17-D17)/D17</f>
        <v>2.8752159042156441E-2</v>
      </c>
      <c r="I17" s="352">
        <f>F17/G17*100</f>
        <v>47.550477728410733</v>
      </c>
    </row>
    <row r="18" spans="1:9" ht="16.2" customHeight="1">
      <c r="A18" s="172"/>
      <c r="B18" s="357"/>
      <c r="C18" s="358"/>
      <c r="D18" s="203">
        <v>8.5999999999999993E-2</v>
      </c>
      <c r="E18" s="203">
        <v>8.1000000000000003E-2</v>
      </c>
      <c r="F18" s="203" t="s">
        <v>124</v>
      </c>
      <c r="G18" s="204" t="s">
        <v>125</v>
      </c>
      <c r="H18" s="351"/>
      <c r="I18" s="353"/>
    </row>
    <row r="19" spans="1:9" s="3" customFormat="1" ht="16.2" customHeight="1">
      <c r="A19" s="205"/>
      <c r="B19" s="205"/>
      <c r="C19" s="205"/>
      <c r="D19" s="206"/>
      <c r="E19" s="207"/>
      <c r="F19" s="207"/>
      <c r="G19" s="207"/>
      <c r="H19" s="205"/>
      <c r="I19" s="205"/>
    </row>
    <row r="20" spans="1:9" ht="16.2" customHeight="1">
      <c r="A20" s="172"/>
      <c r="B20" s="172"/>
      <c r="C20" s="172"/>
      <c r="D20" s="172"/>
      <c r="E20" s="172"/>
      <c r="F20" s="172"/>
      <c r="G20" s="172"/>
      <c r="H20" s="172"/>
      <c r="I20" s="172"/>
    </row>
    <row r="21" spans="1:9" ht="16.8">
      <c r="A21" s="172"/>
      <c r="B21" s="172"/>
      <c r="C21" s="172"/>
      <c r="D21" s="172"/>
      <c r="E21" s="172"/>
      <c r="F21" s="172"/>
      <c r="G21" s="172"/>
      <c r="H21" s="172"/>
      <c r="I21" s="172"/>
    </row>
  </sheetData>
  <mergeCells count="9">
    <mergeCell ref="H3:I3"/>
    <mergeCell ref="H17:H18"/>
    <mergeCell ref="I17:I18"/>
    <mergeCell ref="G3:G4"/>
    <mergeCell ref="B3:C4"/>
    <mergeCell ref="B17:C18"/>
    <mergeCell ref="B5:B10"/>
    <mergeCell ref="B11:B16"/>
    <mergeCell ref="E3:E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F18:G18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26401-FD0F-4691-92C1-85E9534EED81}">
  <dimension ref="B1:L22"/>
  <sheetViews>
    <sheetView showGridLines="0" zoomScaleNormal="100" zoomScaleSheetLayoutView="100" workbookViewId="0"/>
  </sheetViews>
  <sheetFormatPr defaultRowHeight="13.2"/>
  <cols>
    <col min="1" max="1" width="1.6640625" customWidth="1"/>
    <col min="2" max="2" width="21.6640625" customWidth="1"/>
    <col min="3" max="3" width="10.21875" customWidth="1"/>
    <col min="4" max="4" width="4.21875" style="276" customWidth="1"/>
    <col min="5" max="5" width="10.21875" customWidth="1"/>
    <col min="6" max="6" width="4.21875" customWidth="1"/>
    <col min="7" max="7" width="10.21875" customWidth="1"/>
    <col min="8" max="8" width="4.21875" customWidth="1"/>
    <col min="9" max="9" width="10.21875" customWidth="1"/>
    <col min="10" max="10" width="4.21875" customWidth="1"/>
    <col min="11" max="11" width="10.21875" customWidth="1"/>
    <col min="12" max="12" width="4.21875" customWidth="1"/>
  </cols>
  <sheetData>
    <row r="1" spans="2:12" ht="19.2">
      <c r="B1" s="43" t="s">
        <v>90</v>
      </c>
      <c r="C1" s="11"/>
      <c r="D1" s="275"/>
      <c r="E1" s="11"/>
      <c r="F1" s="11"/>
      <c r="G1" s="11"/>
      <c r="H1" s="11"/>
      <c r="I1" s="11"/>
      <c r="J1" s="11"/>
      <c r="K1" s="11"/>
      <c r="L1" s="11"/>
    </row>
    <row r="2" spans="2:12" ht="15">
      <c r="B2" s="11"/>
      <c r="C2" s="11"/>
      <c r="D2" s="275"/>
      <c r="E2" s="11"/>
      <c r="F2" s="11"/>
      <c r="G2" s="11"/>
      <c r="H2" s="11"/>
      <c r="I2" s="11"/>
      <c r="J2" s="11"/>
      <c r="K2" s="11"/>
      <c r="L2" s="11"/>
    </row>
    <row r="3" spans="2:12" ht="15" customHeight="1">
      <c r="B3" s="367"/>
      <c r="C3" s="321" t="s">
        <v>100</v>
      </c>
      <c r="D3" s="321"/>
      <c r="E3" s="321" t="s">
        <v>101</v>
      </c>
      <c r="F3" s="321"/>
      <c r="G3" s="321" t="s">
        <v>102</v>
      </c>
      <c r="H3" s="321"/>
      <c r="I3" s="321" t="s">
        <v>103</v>
      </c>
      <c r="J3" s="321"/>
      <c r="K3" s="321" t="s">
        <v>104</v>
      </c>
      <c r="L3" s="321"/>
    </row>
    <row r="4" spans="2:12" ht="15" customHeight="1">
      <c r="B4" s="368"/>
      <c r="C4" s="322"/>
      <c r="D4" s="322"/>
      <c r="E4" s="322"/>
      <c r="F4" s="322"/>
      <c r="G4" s="322"/>
      <c r="H4" s="322"/>
      <c r="I4" s="322"/>
      <c r="J4" s="322"/>
      <c r="K4" s="322"/>
      <c r="L4" s="322"/>
    </row>
    <row r="5" spans="2:12" ht="36.6" customHeight="1">
      <c r="B5" s="277" t="s">
        <v>96</v>
      </c>
      <c r="C5" s="282">
        <v>87.89</v>
      </c>
      <c r="D5" s="283" t="s">
        <v>105</v>
      </c>
      <c r="E5" s="282">
        <v>161.38999999999999</v>
      </c>
      <c r="F5" s="283" t="s">
        <v>105</v>
      </c>
      <c r="G5" s="282">
        <v>342.77</v>
      </c>
      <c r="H5" s="283" t="s">
        <v>105</v>
      </c>
      <c r="I5" s="282">
        <v>416.01</v>
      </c>
      <c r="J5" s="283" t="s">
        <v>105</v>
      </c>
      <c r="K5" s="296">
        <v>627.64</v>
      </c>
      <c r="L5" s="294" t="s">
        <v>105</v>
      </c>
    </row>
    <row r="6" spans="2:12" ht="18" customHeight="1">
      <c r="B6" s="278" t="s">
        <v>107</v>
      </c>
      <c r="C6" s="363" t="s">
        <v>108</v>
      </c>
      <c r="D6" s="364"/>
      <c r="E6" s="363" t="s">
        <v>109</v>
      </c>
      <c r="F6" s="364"/>
      <c r="G6" s="363" t="s">
        <v>110</v>
      </c>
      <c r="H6" s="364"/>
      <c r="I6" s="363" t="s">
        <v>111</v>
      </c>
      <c r="J6" s="364"/>
      <c r="K6" s="365" t="s">
        <v>128</v>
      </c>
      <c r="L6" s="366"/>
    </row>
    <row r="7" spans="2:12" ht="36.6" customHeight="1">
      <c r="B7" s="279" t="s">
        <v>92</v>
      </c>
      <c r="C7" s="284">
        <v>140</v>
      </c>
      <c r="D7" s="283" t="s">
        <v>105</v>
      </c>
      <c r="E7" s="284">
        <v>140</v>
      </c>
      <c r="F7" s="283" t="s">
        <v>105</v>
      </c>
      <c r="G7" s="284">
        <v>165</v>
      </c>
      <c r="H7" s="283" t="s">
        <v>105</v>
      </c>
      <c r="I7" s="284">
        <v>185</v>
      </c>
      <c r="J7" s="283" t="s">
        <v>105</v>
      </c>
      <c r="K7" s="295">
        <v>208</v>
      </c>
      <c r="L7" s="294" t="s">
        <v>105</v>
      </c>
    </row>
    <row r="8" spans="2:12" ht="18" customHeight="1">
      <c r="B8" s="280" t="s">
        <v>91</v>
      </c>
      <c r="C8" s="363" t="s">
        <v>112</v>
      </c>
      <c r="D8" s="364"/>
      <c r="E8" s="363" t="s">
        <v>112</v>
      </c>
      <c r="F8" s="364"/>
      <c r="G8" s="363" t="s">
        <v>113</v>
      </c>
      <c r="H8" s="364"/>
      <c r="I8" s="363" t="s">
        <v>114</v>
      </c>
      <c r="J8" s="364"/>
      <c r="K8" s="365" t="s">
        <v>127</v>
      </c>
      <c r="L8" s="366"/>
    </row>
    <row r="9" spans="2:12" ht="36.6" customHeight="1">
      <c r="B9" s="280" t="s">
        <v>93</v>
      </c>
      <c r="C9" s="285">
        <v>159.30000000000001</v>
      </c>
      <c r="D9" s="283" t="s">
        <v>85</v>
      </c>
      <c r="E9" s="285">
        <v>86.7</v>
      </c>
      <c r="F9" s="283" t="s">
        <v>85</v>
      </c>
      <c r="G9" s="285">
        <v>48.1</v>
      </c>
      <c r="H9" s="283" t="s">
        <v>85</v>
      </c>
      <c r="I9" s="285">
        <v>44.5</v>
      </c>
      <c r="J9" s="283" t="s">
        <v>85</v>
      </c>
      <c r="K9" s="293">
        <v>33.1</v>
      </c>
      <c r="L9" s="294" t="s">
        <v>85</v>
      </c>
    </row>
    <row r="10" spans="2:12" ht="36.6" customHeight="1">
      <c r="B10" s="281" t="s">
        <v>97</v>
      </c>
      <c r="C10" s="285">
        <v>3.1</v>
      </c>
      <c r="D10" s="283" t="s">
        <v>85</v>
      </c>
      <c r="E10" s="285">
        <v>3</v>
      </c>
      <c r="F10" s="283" t="s">
        <v>85</v>
      </c>
      <c r="G10" s="285">
        <v>3.1</v>
      </c>
      <c r="H10" s="283" t="s">
        <v>85</v>
      </c>
      <c r="I10" s="285">
        <v>3.2</v>
      </c>
      <c r="J10" s="283" t="s">
        <v>85</v>
      </c>
      <c r="K10" s="293">
        <v>3.2</v>
      </c>
      <c r="L10" s="294" t="s">
        <v>85</v>
      </c>
    </row>
    <row r="11" spans="2:12" ht="36.6" customHeight="1">
      <c r="B11" s="281" t="s">
        <v>98</v>
      </c>
      <c r="C11" s="285">
        <v>1.9</v>
      </c>
      <c r="D11" s="283" t="s">
        <v>85</v>
      </c>
      <c r="E11" s="285">
        <v>3.4</v>
      </c>
      <c r="F11" s="283" t="s">
        <v>85</v>
      </c>
      <c r="G11" s="285">
        <v>6.4</v>
      </c>
      <c r="H11" s="283" t="s">
        <v>85</v>
      </c>
      <c r="I11" s="285">
        <v>7.3</v>
      </c>
      <c r="J11" s="283" t="s">
        <v>85</v>
      </c>
      <c r="K11" s="293">
        <v>9.6999999999999993</v>
      </c>
      <c r="L11" s="294" t="s">
        <v>85</v>
      </c>
    </row>
    <row r="12" spans="2:12" ht="36.6" customHeight="1">
      <c r="B12" s="281" t="s">
        <v>99</v>
      </c>
      <c r="C12" s="285">
        <v>1.7</v>
      </c>
      <c r="D12" s="283" t="s">
        <v>85</v>
      </c>
      <c r="E12" s="285">
        <v>2.9</v>
      </c>
      <c r="F12" s="283" t="s">
        <v>85</v>
      </c>
      <c r="G12" s="285">
        <v>5.3</v>
      </c>
      <c r="H12" s="283" t="s">
        <v>85</v>
      </c>
      <c r="I12" s="285">
        <v>6.1</v>
      </c>
      <c r="J12" s="283" t="s">
        <v>85</v>
      </c>
      <c r="K12" s="293">
        <v>8.4</v>
      </c>
      <c r="L12" s="294" t="s">
        <v>85</v>
      </c>
    </row>
    <row r="13" spans="2:12" ht="36.6" customHeight="1">
      <c r="B13" s="280" t="s">
        <v>94</v>
      </c>
      <c r="C13" s="285">
        <v>6.4</v>
      </c>
      <c r="D13" s="283" t="s">
        <v>85</v>
      </c>
      <c r="E13" s="285">
        <v>6.3</v>
      </c>
      <c r="F13" s="283" t="s">
        <v>85</v>
      </c>
      <c r="G13" s="285">
        <v>6.2</v>
      </c>
      <c r="H13" s="283" t="s">
        <v>85</v>
      </c>
      <c r="I13" s="285">
        <v>6.1</v>
      </c>
      <c r="J13" s="283" t="s">
        <v>85</v>
      </c>
      <c r="K13" s="293">
        <v>7.1</v>
      </c>
      <c r="L13" s="294" t="s">
        <v>85</v>
      </c>
    </row>
    <row r="14" spans="2:12" ht="36.6" customHeight="1">
      <c r="B14" s="280" t="s">
        <v>95</v>
      </c>
      <c r="C14" s="285">
        <v>1</v>
      </c>
      <c r="D14" s="283" t="s">
        <v>106</v>
      </c>
      <c r="E14" s="285">
        <v>1.1000000000000001</v>
      </c>
      <c r="F14" s="283" t="s">
        <v>106</v>
      </c>
      <c r="G14" s="285">
        <v>1.5</v>
      </c>
      <c r="H14" s="283" t="s">
        <v>106</v>
      </c>
      <c r="I14" s="285">
        <v>1.3</v>
      </c>
      <c r="J14" s="283" t="s">
        <v>106</v>
      </c>
      <c r="K14" s="285" t="s">
        <v>86</v>
      </c>
      <c r="L14" s="283" t="s">
        <v>106</v>
      </c>
    </row>
    <row r="15" spans="2:12" ht="4.5" customHeight="1">
      <c r="B15" s="11"/>
      <c r="C15" s="11"/>
      <c r="D15" s="275"/>
      <c r="E15" s="11"/>
      <c r="F15" s="11"/>
      <c r="G15" s="11"/>
      <c r="H15" s="11"/>
      <c r="I15" s="11"/>
      <c r="J15" s="11"/>
      <c r="K15" s="11"/>
      <c r="L15" s="11"/>
    </row>
    <row r="21" spans="2:2">
      <c r="B21" t="s">
        <v>52</v>
      </c>
    </row>
    <row r="22" spans="2:2" ht="16.8">
      <c r="B22" s="40"/>
    </row>
  </sheetData>
  <mergeCells count="16">
    <mergeCell ref="K3:L4"/>
    <mergeCell ref="B3:B4"/>
    <mergeCell ref="C6:D6"/>
    <mergeCell ref="E6:F6"/>
    <mergeCell ref="G6:H6"/>
    <mergeCell ref="I6:J6"/>
    <mergeCell ref="C3:D4"/>
    <mergeCell ref="E3:F4"/>
    <mergeCell ref="G3:H4"/>
    <mergeCell ref="I3:J4"/>
    <mergeCell ref="K6:L6"/>
    <mergeCell ref="C8:D8"/>
    <mergeCell ref="E8:F8"/>
    <mergeCell ref="G8:H8"/>
    <mergeCell ref="I8:J8"/>
    <mergeCell ref="K8:L8"/>
  </mergeCells>
  <phoneticPr fontId="2"/>
  <pageMargins left="0.27" right="0.27" top="1" bottom="1" header="0.51200000000000001" footer="0.51200000000000001"/>
  <pageSetup paperSize="9" scale="98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5F43999A1F1844D9B1120FFFE708BF2" ma:contentTypeVersion="12" ma:contentTypeDescription="新しいドキュメントを作成します。" ma:contentTypeScope="" ma:versionID="b77b23383e30fd2dfe0edfe499f995e5">
  <xsd:schema xmlns:xsd="http://www.w3.org/2001/XMLSchema" xmlns:xs="http://www.w3.org/2001/XMLSchema" xmlns:p="http://schemas.microsoft.com/office/2006/metadata/properties" xmlns:ns2="e10206de-fe8d-4f06-a7c0-3ad1c4225bf7" xmlns:ns3="2b3b8306-3a15-43e4-9ce4-47f002d54583" targetNamespace="http://schemas.microsoft.com/office/2006/metadata/properties" ma:root="true" ma:fieldsID="dc3b0c41b74da8fc2cac5a10db29c5e6" ns2:_="" ns3:_="">
    <xsd:import namespace="e10206de-fe8d-4f06-a7c0-3ad1c4225bf7"/>
    <xsd:import namespace="2b3b8306-3a15-43e4-9ce4-47f002d545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0206de-fe8d-4f06-a7c0-3ad1c4225b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3874608b-8892-48bc-be6a-3536a5ac44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3b8306-3a15-43e4-9ce4-47f002d54583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93570750-c85b-4e00-bfb6-f6aa43e05fc8}" ma:internalName="TaxCatchAll" ma:showField="CatchAllData" ma:web="2b3b8306-3a15-43e4-9ce4-47f002d545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b3b8306-3a15-43e4-9ce4-47f002d54583" xsi:nil="true"/>
    <lcf76f155ced4ddcb4097134ff3c332f xmlns="e10206de-fe8d-4f06-a7c0-3ad1c4225bf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31F123-D193-4ECC-B07E-57180EAE07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0206de-fe8d-4f06-a7c0-3ad1c4225bf7"/>
    <ds:schemaRef ds:uri="2b3b8306-3a15-43e4-9ce4-47f002d545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CD2BBDC-6948-433C-BA83-B3D65816E349}">
  <ds:schemaRefs>
    <ds:schemaRef ds:uri="http://schemas.microsoft.com/office/2006/metadata/properties"/>
    <ds:schemaRef ds:uri="http://schemas.microsoft.com/office/infopath/2007/PartnerControls"/>
    <ds:schemaRef ds:uri="2b3b8306-3a15-43e4-9ce4-47f002d54583"/>
    <ds:schemaRef ds:uri="e10206de-fe8d-4f06-a7c0-3ad1c4225bf7"/>
  </ds:schemaRefs>
</ds:datastoreItem>
</file>

<file path=customXml/itemProps3.xml><?xml version="1.0" encoding="utf-8"?>
<ds:datastoreItem xmlns:ds="http://schemas.openxmlformats.org/officeDocument/2006/customXml" ds:itemID="{352B74AA-41D9-4B78-846B-8F9643FC4DF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為替レート・台数</vt:lpstr>
      <vt:lpstr>得意先別</vt:lpstr>
      <vt:lpstr>製品別</vt:lpstr>
      <vt:lpstr>所在地別</vt:lpstr>
      <vt:lpstr>設備投資・償却費・研究開発費</vt:lpstr>
      <vt:lpstr>他財務指標</vt:lpstr>
      <vt:lpstr>他財務指標!Print_Area</vt:lpstr>
      <vt:lpstr>得意先別!Print_Area</vt:lpstr>
    </vt:vector>
  </TitlesOfParts>
  <Company>株式会社デンソー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10001131925</dc:creator>
  <cp:lastModifiedBy>Maki Murasato (村里 麻紀)</cp:lastModifiedBy>
  <cp:lastPrinted>2022-01-24T08:37:10Z</cp:lastPrinted>
  <dcterms:created xsi:type="dcterms:W3CDTF">2008-06-24T00:56:07Z</dcterms:created>
  <dcterms:modified xsi:type="dcterms:W3CDTF">2023-10-30T04:23:28Z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add209e-37c4-4e15-ab1b-f9befe71def1_Enabled">
    <vt:lpwstr>true</vt:lpwstr>
  </property>
  <property fmtid="{D5CDD505-2E9C-101B-9397-08002B2CF9AE}" pid="3" name="MSIP_Label_6add209e-37c4-4e15-ab1b-f9befe71def1_SetDate">
    <vt:lpwstr>2023-07-19T06:45:36Z</vt:lpwstr>
  </property>
  <property fmtid="{D5CDD505-2E9C-101B-9397-08002B2CF9AE}" pid="4" name="MSIP_Label_6add209e-37c4-4e15-ab1b-f9befe71def1_Method">
    <vt:lpwstr>Standard</vt:lpwstr>
  </property>
  <property fmtid="{D5CDD505-2E9C-101B-9397-08002B2CF9AE}" pid="5" name="MSIP_Label_6add209e-37c4-4e15-ab1b-f9befe71def1_Name">
    <vt:lpwstr>G_MIP_Confidential_Exception</vt:lpwstr>
  </property>
  <property fmtid="{D5CDD505-2E9C-101B-9397-08002B2CF9AE}" pid="6" name="MSIP_Label_6add209e-37c4-4e15-ab1b-f9befe71def1_SiteId">
    <vt:lpwstr>69405920-b673-4f7c-8845-e124e9d08af2</vt:lpwstr>
  </property>
  <property fmtid="{D5CDD505-2E9C-101B-9397-08002B2CF9AE}" pid="7" name="MSIP_Label_6add209e-37c4-4e15-ab1b-f9befe71def1_ActionId">
    <vt:lpwstr>5f7fb6f1-25c3-4098-bb03-5b8b354d5059</vt:lpwstr>
  </property>
  <property fmtid="{D5CDD505-2E9C-101B-9397-08002B2CF9AE}" pid="8" name="MSIP_Label_6add209e-37c4-4e15-ab1b-f9befe71def1_ContentBits">
    <vt:lpwstr>0</vt:lpwstr>
  </property>
  <property fmtid="{D5CDD505-2E9C-101B-9397-08002B2CF9AE}" pid="9" name="ContentTypeId">
    <vt:lpwstr>0x010100E5F43999A1F1844D9B1120FFFE708BF2</vt:lpwstr>
  </property>
</Properties>
</file>